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defaultThemeVersion="124226"/>
  <mc:AlternateContent xmlns:mc="http://schemas.openxmlformats.org/markup-compatibility/2006">
    <mc:Choice Requires="x15">
      <x15ac:absPath xmlns:x15ac="http://schemas.microsoft.com/office/spreadsheetml/2010/11/ac" url="C:\Users\Douglas Feijó\Google Drive\Maya Engenharia e Arquitetura\004_Operacional\Clientes\019_Excelência Engenharia\007_ETA Bom Sucesso\Revisão 03\"/>
    </mc:Choice>
  </mc:AlternateContent>
  <xr:revisionPtr revIDLastSave="0" documentId="13_ncr:1_{4776BEE4-742E-42CA-8D49-8FB705702949}" xr6:coauthVersionLast="47" xr6:coauthVersionMax="47" xr10:uidLastSave="{00000000-0000-0000-0000-000000000000}"/>
  <bookViews>
    <workbookView xWindow="-120" yWindow="-120" windowWidth="38640" windowHeight="15990" tabRatio="641" xr2:uid="{92EF3564-4C1C-46EA-B285-74461E1FE9EC}"/>
  </bookViews>
  <sheets>
    <sheet name="CAPA" sheetId="4" r:id="rId1"/>
    <sheet name="PLANILHA RESUMO" sheetId="2" r:id="rId2"/>
    <sheet name="PLANILHA SINTÉTICA" sheetId="1" r:id="rId3"/>
    <sheet name="CRONOGRAMA FÍSICO-FINANCEIRO" sheetId="3" r:id="rId4"/>
    <sheet name="COMPOSIÇÃO DE PREÇO UNITÁRIO" sheetId="9" r:id="rId5"/>
    <sheet name="BDI - Aliquota ISSQN - 5,0%" sheetId="7" r:id="rId6"/>
    <sheet name="BDI DIF - Aliquota ISSQN - 5,0%" sheetId="12" r:id="rId7"/>
    <sheet name="ENCARGOS SOCIAIS" sheetId="11" r:id="rId8"/>
  </sheets>
  <externalReferences>
    <externalReference r:id="rId9"/>
  </externalReferences>
  <definedNames>
    <definedName name="Serviços">[1]Solum!$A$3:$AD$2430</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77" i="1" l="1"/>
  <c r="I277" i="1" s="1"/>
  <c r="D258" i="1"/>
  <c r="M40" i="3"/>
  <c r="A35" i="3"/>
  <c r="A36" i="3"/>
  <c r="A37" i="3"/>
  <c r="A38" i="3"/>
  <c r="A39" i="3"/>
  <c r="A40" i="3"/>
  <c r="A41" i="3"/>
  <c r="A42" i="3"/>
  <c r="A43" i="3"/>
  <c r="A44" i="3"/>
  <c r="B42" i="2"/>
  <c r="B40" i="3" s="1"/>
  <c r="D261" i="1"/>
  <c r="H71" i="1"/>
  <c r="I71" i="1" s="1"/>
  <c r="H72" i="1"/>
  <c r="I72" i="1" s="1"/>
  <c r="H73" i="1"/>
  <c r="I73" i="1" s="1"/>
  <c r="H74" i="1"/>
  <c r="I74" i="1" s="1"/>
  <c r="H75" i="1"/>
  <c r="I75" i="1" s="1"/>
  <c r="H76" i="1"/>
  <c r="I76" i="1" s="1"/>
  <c r="H77" i="1"/>
  <c r="I77" i="1" s="1"/>
  <c r="H78" i="1"/>
  <c r="I78" i="1" s="1"/>
  <c r="H79" i="1"/>
  <c r="I79" i="1" s="1"/>
  <c r="H80" i="1"/>
  <c r="I80" i="1" s="1"/>
  <c r="H81" i="1"/>
  <c r="I81" i="1" s="1"/>
  <c r="H82" i="1"/>
  <c r="I82" i="1" s="1"/>
  <c r="H83" i="1"/>
  <c r="I83" i="1" s="1"/>
  <c r="M53" i="3" l="1"/>
  <c r="M52" i="3"/>
  <c r="M50" i="3"/>
  <c r="M49" i="3"/>
  <c r="M48" i="3"/>
  <c r="M47" i="3"/>
  <c r="M46" i="3"/>
  <c r="M44" i="3"/>
  <c r="M43" i="3"/>
  <c r="M42" i="3"/>
  <c r="M41" i="3"/>
  <c r="M39" i="3"/>
  <c r="M38" i="3"/>
  <c r="M37" i="3"/>
  <c r="M36" i="3"/>
  <c r="M35" i="3"/>
  <c r="M34" i="3"/>
  <c r="M33" i="3"/>
  <c r="M32" i="3"/>
  <c r="M30" i="3"/>
  <c r="M29" i="3"/>
  <c r="M28" i="3"/>
  <c r="M27" i="3"/>
  <c r="M26" i="3"/>
  <c r="M25" i="3"/>
  <c r="M24" i="3"/>
  <c r="M23" i="3"/>
  <c r="M22" i="3"/>
  <c r="M21" i="3"/>
  <c r="M20" i="3"/>
  <c r="M19" i="3"/>
  <c r="M18" i="3"/>
  <c r="M16" i="3"/>
  <c r="M15" i="3"/>
  <c r="M14" i="3"/>
  <c r="M13" i="3"/>
  <c r="M11" i="3"/>
  <c r="M10" i="3"/>
  <c r="H451" i="1"/>
  <c r="I451" i="1" s="1"/>
  <c r="H450" i="1"/>
  <c r="I450" i="1" s="1"/>
  <c r="H449" i="1"/>
  <c r="I449" i="1" s="1"/>
  <c r="H448" i="1"/>
  <c r="I448" i="1" s="1"/>
  <c r="H447" i="1"/>
  <c r="I447" i="1" s="1"/>
  <c r="H446" i="1"/>
  <c r="I446" i="1" s="1"/>
  <c r="H445" i="1"/>
  <c r="I445" i="1" s="1"/>
  <c r="H444" i="1"/>
  <c r="I444" i="1" s="1"/>
  <c r="H443" i="1"/>
  <c r="I443" i="1" s="1"/>
  <c r="H442" i="1"/>
  <c r="I442" i="1" s="1"/>
  <c r="H441" i="1"/>
  <c r="I441" i="1" s="1"/>
  <c r="H440" i="1"/>
  <c r="I440" i="1" s="1"/>
  <c r="H439" i="1"/>
  <c r="I439" i="1" s="1"/>
  <c r="H438" i="1"/>
  <c r="I438" i="1" s="1"/>
  <c r="H437" i="1"/>
  <c r="I437" i="1" s="1"/>
  <c r="H436" i="1"/>
  <c r="I436" i="1" s="1"/>
  <c r="H435" i="1"/>
  <c r="I435" i="1" s="1"/>
  <c r="H434" i="1"/>
  <c r="I434" i="1" s="1"/>
  <c r="H433" i="1"/>
  <c r="I433" i="1" s="1"/>
  <c r="H432" i="1"/>
  <c r="I432" i="1" s="1"/>
  <c r="H431" i="1"/>
  <c r="I431" i="1" s="1"/>
  <c r="H430" i="1"/>
  <c r="I430" i="1" s="1"/>
  <c r="H429" i="1"/>
  <c r="I429" i="1" s="1"/>
  <c r="H428" i="1"/>
  <c r="I428" i="1" s="1"/>
  <c r="H427" i="1"/>
  <c r="I427" i="1" s="1"/>
  <c r="H426" i="1"/>
  <c r="I426" i="1" s="1"/>
  <c r="H425" i="1"/>
  <c r="I425" i="1" s="1"/>
  <c r="H424" i="1"/>
  <c r="I424" i="1" s="1"/>
  <c r="H423" i="1"/>
  <c r="I423" i="1" s="1"/>
  <c r="H422" i="1"/>
  <c r="I422" i="1" s="1"/>
  <c r="H421" i="1"/>
  <c r="I421" i="1" s="1"/>
  <c r="H420" i="1"/>
  <c r="I420" i="1" s="1"/>
  <c r="H419" i="1"/>
  <c r="I419" i="1" s="1"/>
  <c r="H416" i="1"/>
  <c r="I416" i="1" s="1"/>
  <c r="H415" i="1"/>
  <c r="I415" i="1" s="1"/>
  <c r="H414" i="1"/>
  <c r="I414" i="1" s="1"/>
  <c r="H413" i="1"/>
  <c r="I413" i="1" s="1"/>
  <c r="H412" i="1"/>
  <c r="I412" i="1" s="1"/>
  <c r="H411" i="1"/>
  <c r="I411" i="1" s="1"/>
  <c r="H410" i="1"/>
  <c r="I410" i="1" s="1"/>
  <c r="H409" i="1"/>
  <c r="I409" i="1" s="1"/>
  <c r="H408" i="1"/>
  <c r="I408" i="1" s="1"/>
  <c r="H403" i="1"/>
  <c r="I403" i="1" s="1"/>
  <c r="H402" i="1"/>
  <c r="I402" i="1" s="1"/>
  <c r="H401" i="1"/>
  <c r="I401" i="1" s="1"/>
  <c r="H400" i="1"/>
  <c r="I400" i="1" s="1"/>
  <c r="H399" i="1"/>
  <c r="I399" i="1" s="1"/>
  <c r="H398" i="1"/>
  <c r="I398" i="1" s="1"/>
  <c r="H397" i="1"/>
  <c r="I397" i="1" s="1"/>
  <c r="H396" i="1"/>
  <c r="I396" i="1" s="1"/>
  <c r="H395" i="1"/>
  <c r="I395" i="1" s="1"/>
  <c r="H394" i="1"/>
  <c r="I394" i="1" s="1"/>
  <c r="H393" i="1"/>
  <c r="I393" i="1" s="1"/>
  <c r="H392" i="1"/>
  <c r="I392" i="1" s="1"/>
  <c r="H391" i="1"/>
  <c r="I391" i="1" s="1"/>
  <c r="H390" i="1"/>
  <c r="I390" i="1" s="1"/>
  <c r="H389" i="1"/>
  <c r="I389" i="1" s="1"/>
  <c r="H388" i="1"/>
  <c r="I388" i="1" s="1"/>
  <c r="H387" i="1"/>
  <c r="I387" i="1" s="1"/>
  <c r="H386" i="1"/>
  <c r="I386" i="1" s="1"/>
  <c r="H385" i="1"/>
  <c r="I385" i="1" s="1"/>
  <c r="H384" i="1"/>
  <c r="I384" i="1" s="1"/>
  <c r="H383" i="1"/>
  <c r="I383" i="1" s="1"/>
  <c r="H382" i="1"/>
  <c r="I382" i="1" s="1"/>
  <c r="H381" i="1"/>
  <c r="I381" i="1" s="1"/>
  <c r="H380" i="1"/>
  <c r="I380" i="1" s="1"/>
  <c r="H379" i="1"/>
  <c r="I379" i="1" s="1"/>
  <c r="H378" i="1"/>
  <c r="I378" i="1" s="1"/>
  <c r="H377" i="1"/>
  <c r="I377" i="1" s="1"/>
  <c r="H376" i="1"/>
  <c r="I376" i="1" s="1"/>
  <c r="H375" i="1"/>
  <c r="I375" i="1" s="1"/>
  <c r="H374" i="1"/>
  <c r="I374" i="1" s="1"/>
  <c r="H373" i="1"/>
  <c r="I373" i="1" s="1"/>
  <c r="H372" i="1"/>
  <c r="I372" i="1" s="1"/>
  <c r="H371" i="1"/>
  <c r="I371" i="1" s="1"/>
  <c r="H370" i="1"/>
  <c r="I370" i="1" s="1"/>
  <c r="H367" i="1"/>
  <c r="I367" i="1" s="1"/>
  <c r="H364" i="1"/>
  <c r="I364" i="1" s="1"/>
  <c r="H363" i="1"/>
  <c r="I363" i="1" s="1"/>
  <c r="H362" i="1"/>
  <c r="I362" i="1" s="1"/>
  <c r="H361" i="1"/>
  <c r="I361" i="1" s="1"/>
  <c r="H360" i="1"/>
  <c r="I360" i="1" s="1"/>
  <c r="H359" i="1"/>
  <c r="I359" i="1" s="1"/>
  <c r="H358" i="1"/>
  <c r="I358" i="1" s="1"/>
  <c r="H357" i="1"/>
  <c r="I357" i="1" s="1"/>
  <c r="H356" i="1"/>
  <c r="I356" i="1" s="1"/>
  <c r="H355" i="1"/>
  <c r="I355" i="1" s="1"/>
  <c r="H352" i="1"/>
  <c r="I352" i="1" s="1"/>
  <c r="H351" i="1"/>
  <c r="I351" i="1" s="1"/>
  <c r="H345" i="1"/>
  <c r="I345" i="1" s="1"/>
  <c r="H344" i="1"/>
  <c r="I344" i="1" s="1"/>
  <c r="H343" i="1"/>
  <c r="I343" i="1" s="1"/>
  <c r="H342" i="1"/>
  <c r="I342" i="1" s="1"/>
  <c r="H341" i="1"/>
  <c r="I341" i="1" s="1"/>
  <c r="H340" i="1"/>
  <c r="I340" i="1" s="1"/>
  <c r="H335" i="1"/>
  <c r="I335" i="1" s="1"/>
  <c r="H334" i="1"/>
  <c r="I334" i="1" s="1"/>
  <c r="H331" i="1"/>
  <c r="I331" i="1" s="1"/>
  <c r="H330" i="1"/>
  <c r="I330" i="1" s="1"/>
  <c r="H329" i="1"/>
  <c r="I329" i="1" s="1"/>
  <c r="H328" i="1"/>
  <c r="I328" i="1" s="1"/>
  <c r="H327" i="1"/>
  <c r="I327" i="1" s="1"/>
  <c r="H326" i="1"/>
  <c r="I326" i="1" s="1"/>
  <c r="H325" i="1"/>
  <c r="I325" i="1" s="1"/>
  <c r="H324" i="1"/>
  <c r="I324" i="1" s="1"/>
  <c r="H321" i="1"/>
  <c r="I321" i="1" s="1"/>
  <c r="H320" i="1"/>
  <c r="I320" i="1" s="1"/>
  <c r="H319" i="1"/>
  <c r="I319" i="1" s="1"/>
  <c r="H318" i="1"/>
  <c r="I318" i="1" s="1"/>
  <c r="H317" i="1"/>
  <c r="I317" i="1" s="1"/>
  <c r="H316" i="1"/>
  <c r="I316" i="1" s="1"/>
  <c r="H315" i="1"/>
  <c r="I315" i="1" s="1"/>
  <c r="H314" i="1"/>
  <c r="I314" i="1" s="1"/>
  <c r="H313" i="1"/>
  <c r="I313" i="1" s="1"/>
  <c r="H312" i="1"/>
  <c r="I312" i="1" s="1"/>
  <c r="H311" i="1"/>
  <c r="I311" i="1" s="1"/>
  <c r="H310" i="1"/>
  <c r="I310" i="1" s="1"/>
  <c r="H309" i="1"/>
  <c r="I309" i="1" s="1"/>
  <c r="H308" i="1"/>
  <c r="I308" i="1" s="1"/>
  <c r="H307" i="1"/>
  <c r="I307" i="1" s="1"/>
  <c r="H306" i="1"/>
  <c r="I306" i="1" s="1"/>
  <c r="H305" i="1"/>
  <c r="I305" i="1" s="1"/>
  <c r="H304" i="1"/>
  <c r="I304" i="1" s="1"/>
  <c r="H303" i="1"/>
  <c r="I303" i="1" s="1"/>
  <c r="H302" i="1"/>
  <c r="I302" i="1" s="1"/>
  <c r="H301" i="1"/>
  <c r="I301" i="1" s="1"/>
  <c r="H300" i="1"/>
  <c r="I300" i="1" s="1"/>
  <c r="H299" i="1"/>
  <c r="I299" i="1" s="1"/>
  <c r="H298" i="1"/>
  <c r="I298" i="1" s="1"/>
  <c r="H297" i="1"/>
  <c r="I297" i="1" s="1"/>
  <c r="H296" i="1"/>
  <c r="I296" i="1" s="1"/>
  <c r="H295" i="1"/>
  <c r="I295" i="1" s="1"/>
  <c r="H294" i="1"/>
  <c r="I294" i="1" s="1"/>
  <c r="H293" i="1"/>
  <c r="I293" i="1" s="1"/>
  <c r="H292" i="1"/>
  <c r="I292" i="1" s="1"/>
  <c r="H291" i="1"/>
  <c r="I291" i="1" s="1"/>
  <c r="H290" i="1"/>
  <c r="I290" i="1" s="1"/>
  <c r="H289" i="1"/>
  <c r="I289" i="1" s="1"/>
  <c r="H288" i="1"/>
  <c r="I288" i="1" s="1"/>
  <c r="H287" i="1"/>
  <c r="I287" i="1" s="1"/>
  <c r="H286" i="1"/>
  <c r="I286" i="1" s="1"/>
  <c r="H269" i="1"/>
  <c r="I269" i="1" s="1"/>
  <c r="H268" i="1"/>
  <c r="I268" i="1" s="1"/>
  <c r="H267" i="1"/>
  <c r="I267" i="1" s="1"/>
  <c r="H236" i="1"/>
  <c r="I236" i="1" s="1"/>
  <c r="H235" i="1"/>
  <c r="I235" i="1" s="1"/>
  <c r="H234" i="1"/>
  <c r="I234" i="1" s="1"/>
  <c r="H233" i="1"/>
  <c r="I233" i="1" s="1"/>
  <c r="H232" i="1"/>
  <c r="I232" i="1" s="1"/>
  <c r="H231" i="1"/>
  <c r="I231" i="1" s="1"/>
  <c r="H230" i="1"/>
  <c r="I230" i="1" s="1"/>
  <c r="H229" i="1"/>
  <c r="I229" i="1" s="1"/>
  <c r="H228" i="1"/>
  <c r="I228" i="1" s="1"/>
  <c r="H227" i="1"/>
  <c r="I227" i="1" s="1"/>
  <c r="H224" i="1"/>
  <c r="I224" i="1" s="1"/>
  <c r="H223" i="1"/>
  <c r="I223" i="1" s="1"/>
  <c r="H222" i="1"/>
  <c r="I222" i="1" s="1"/>
  <c r="H86" i="1"/>
  <c r="I86" i="1" s="1"/>
  <c r="H85" i="1"/>
  <c r="I85" i="1" s="1"/>
  <c r="H84" i="1"/>
  <c r="I84" i="1" s="1"/>
  <c r="H70" i="1"/>
  <c r="I70" i="1" s="1"/>
  <c r="H69" i="1"/>
  <c r="I69" i="1" s="1"/>
  <c r="H68" i="1"/>
  <c r="I68" i="1" s="1"/>
  <c r="H67" i="1"/>
  <c r="I67" i="1" s="1"/>
  <c r="H66" i="1"/>
  <c r="I66" i="1" s="1"/>
  <c r="H63" i="1"/>
  <c r="I63" i="1" s="1"/>
  <c r="H62" i="1"/>
  <c r="I62" i="1" s="1"/>
  <c r="H61" i="1"/>
  <c r="I61" i="1" s="1"/>
  <c r="H60" i="1"/>
  <c r="I60" i="1" s="1"/>
  <c r="H59" i="1"/>
  <c r="I59" i="1" s="1"/>
  <c r="H58" i="1"/>
  <c r="I58" i="1" s="1"/>
  <c r="H57" i="1"/>
  <c r="I57" i="1" s="1"/>
  <c r="H56" i="1"/>
  <c r="I56" i="1" s="1"/>
  <c r="H55" i="1"/>
  <c r="I55" i="1" s="1"/>
  <c r="H54" i="1"/>
  <c r="I54" i="1" s="1"/>
  <c r="H53" i="1"/>
  <c r="I53" i="1" s="1"/>
  <c r="H52" i="1"/>
  <c r="I52" i="1" s="1"/>
  <c r="H51" i="1"/>
  <c r="I51" i="1" s="1"/>
  <c r="H50" i="1"/>
  <c r="I50" i="1" s="1"/>
  <c r="H49" i="1"/>
  <c r="I49" i="1" s="1"/>
  <c r="H48" i="1"/>
  <c r="I48" i="1" s="1"/>
  <c r="H47" i="1"/>
  <c r="I47" i="1" s="1"/>
  <c r="H46" i="1"/>
  <c r="I46" i="1" s="1"/>
  <c r="H45" i="1"/>
  <c r="I45" i="1" s="1"/>
  <c r="H44" i="1"/>
  <c r="I44" i="1" s="1"/>
  <c r="H43" i="1"/>
  <c r="I43" i="1" s="1"/>
  <c r="H42" i="1"/>
  <c r="I42" i="1" s="1"/>
  <c r="H41" i="1"/>
  <c r="I41" i="1" s="1"/>
  <c r="H40" i="1"/>
  <c r="I40" i="1" s="1"/>
  <c r="H39" i="1"/>
  <c r="I39" i="1" s="1"/>
  <c r="H38" i="1"/>
  <c r="I38" i="1" s="1"/>
  <c r="H37" i="1"/>
  <c r="I37" i="1" s="1"/>
  <c r="H36" i="1"/>
  <c r="I36" i="1" s="1"/>
  <c r="H33" i="1"/>
  <c r="I33" i="1" s="1"/>
  <c r="H32" i="1"/>
  <c r="I32" i="1" s="1"/>
  <c r="H31" i="1"/>
  <c r="I31" i="1" s="1"/>
  <c r="H30" i="1"/>
  <c r="I30" i="1" s="1"/>
  <c r="H29" i="1"/>
  <c r="I29" i="1" s="1"/>
  <c r="H28" i="1"/>
  <c r="I28" i="1" s="1"/>
  <c r="H25" i="1"/>
  <c r="I25" i="1" s="1"/>
  <c r="H21" i="1"/>
  <c r="I21" i="1" s="1"/>
  <c r="H20" i="1"/>
  <c r="I20" i="1" s="1"/>
  <c r="H19" i="1"/>
  <c r="I19" i="1" s="1"/>
  <c r="H18" i="1"/>
  <c r="I18" i="1" s="1"/>
  <c r="H17" i="1"/>
  <c r="I17" i="1" s="1"/>
  <c r="H16" i="1"/>
  <c r="I16" i="1" s="1"/>
  <c r="H15" i="1"/>
  <c r="I15" i="1" s="1"/>
  <c r="H14" i="1"/>
  <c r="I14" i="1" s="1"/>
  <c r="H13" i="1"/>
  <c r="I13" i="1" s="1"/>
  <c r="H12" i="1"/>
  <c r="I12" i="1" s="1"/>
  <c r="B21" i="4"/>
  <c r="F2" i="1" s="1"/>
  <c r="H264" i="1" s="1"/>
  <c r="I264" i="1" s="1"/>
  <c r="C13" i="12"/>
  <c r="C14" i="12" s="1"/>
  <c r="C8" i="12"/>
  <c r="H260" i="1" l="1"/>
  <c r="I260" i="1" s="1"/>
  <c r="I261" i="1" s="1"/>
  <c r="H250" i="1"/>
  <c r="I250" i="1" s="1"/>
  <c r="H253" i="1"/>
  <c r="I253" i="1" s="1"/>
  <c r="H257" i="1"/>
  <c r="I257" i="1" s="1"/>
  <c r="H252" i="1"/>
  <c r="I252" i="1" s="1"/>
  <c r="H256" i="1"/>
  <c r="I256" i="1" s="1"/>
  <c r="H251" i="1"/>
  <c r="I251" i="1" s="1"/>
  <c r="H254" i="1"/>
  <c r="I254" i="1" s="1"/>
  <c r="H255" i="1"/>
  <c r="I255" i="1" s="1"/>
  <c r="H365" i="1"/>
  <c r="I365" i="1" s="1"/>
  <c r="H241" i="1"/>
  <c r="I241" i="1" s="1"/>
  <c r="H245" i="1"/>
  <c r="I245" i="1" s="1"/>
  <c r="H242" i="1"/>
  <c r="I242" i="1" s="1"/>
  <c r="H246" i="1"/>
  <c r="I246" i="1" s="1"/>
  <c r="H249" i="1"/>
  <c r="I249" i="1" s="1"/>
  <c r="H248" i="1"/>
  <c r="I248" i="1" s="1"/>
  <c r="H243" i="1"/>
  <c r="I243" i="1" s="1"/>
  <c r="H247" i="1"/>
  <c r="I247" i="1" s="1"/>
  <c r="H244" i="1"/>
  <c r="I244" i="1" s="1"/>
  <c r="H240" i="1"/>
  <c r="I240" i="1" s="1"/>
  <c r="H276" i="1"/>
  <c r="I276" i="1" s="1"/>
  <c r="I278" i="1" s="1"/>
  <c r="H366" i="1"/>
  <c r="I366" i="1" s="1"/>
  <c r="H273" i="1"/>
  <c r="I273" i="1" s="1"/>
  <c r="H348" i="1"/>
  <c r="I348" i="1" s="1"/>
  <c r="H263" i="1"/>
  <c r="I263" i="1" s="1"/>
  <c r="I265" i="1" s="1"/>
  <c r="H280" i="1"/>
  <c r="I280" i="1" s="1"/>
  <c r="H239" i="1"/>
  <c r="I239" i="1" s="1"/>
  <c r="H270" i="1"/>
  <c r="I270" i="1" s="1"/>
  <c r="H283" i="1"/>
  <c r="I283" i="1" s="1"/>
  <c r="D452" i="1"/>
  <c r="D87" i="1"/>
  <c r="D64" i="1"/>
  <c r="D34" i="1"/>
  <c r="D26" i="1"/>
  <c r="I26" i="1"/>
  <c r="I34" i="1" l="1"/>
  <c r="I64" i="1"/>
  <c r="I87" i="1" l="1"/>
  <c r="I88" i="1" s="1"/>
  <c r="I2" i="3" l="1"/>
  <c r="I1" i="3"/>
  <c r="G4" i="3"/>
  <c r="G3" i="3"/>
  <c r="G2" i="3"/>
  <c r="A52" i="3"/>
  <c r="A53" i="3"/>
  <c r="A21" i="3"/>
  <c r="B41" i="2"/>
  <c r="B39" i="3" s="1"/>
  <c r="B43" i="2"/>
  <c r="B41" i="3" s="1"/>
  <c r="B39" i="2"/>
  <c r="B37" i="3" s="1"/>
  <c r="B23" i="2"/>
  <c r="B21" i="3" s="1"/>
  <c r="B55" i="2"/>
  <c r="B53" i="3" s="1"/>
  <c r="B54" i="2"/>
  <c r="B52" i="3" s="1"/>
  <c r="B46" i="2"/>
  <c r="B44" i="3" s="1"/>
  <c r="D417" i="1"/>
  <c r="D404" i="1"/>
  <c r="D368" i="1"/>
  <c r="D353" i="1"/>
  <c r="D349" i="1"/>
  <c r="D346" i="1"/>
  <c r="D336" i="1"/>
  <c r="D332" i="1"/>
  <c r="D322" i="1"/>
  <c r="D278" i="1"/>
  <c r="D274" i="1"/>
  <c r="D271" i="1"/>
  <c r="D265" i="1"/>
  <c r="D237" i="1"/>
  <c r="D225" i="1"/>
  <c r="D22" i="1"/>
  <c r="D284" i="1"/>
  <c r="D281" i="1"/>
  <c r="D10" i="1"/>
  <c r="H217" i="1" l="1"/>
  <c r="H216" i="1"/>
  <c r="I216" i="1" s="1"/>
  <c r="H215" i="1"/>
  <c r="I215" i="1" s="1"/>
  <c r="H214" i="1"/>
  <c r="H211" i="1"/>
  <c r="I211" i="1" s="1"/>
  <c r="H210" i="1"/>
  <c r="I210" i="1" s="1"/>
  <c r="H209" i="1"/>
  <c r="I209" i="1" s="1"/>
  <c r="H206" i="1"/>
  <c r="H203" i="1"/>
  <c r="I203" i="1" s="1"/>
  <c r="H202" i="1"/>
  <c r="I202" i="1" s="1"/>
  <c r="H201" i="1"/>
  <c r="I201" i="1" s="1"/>
  <c r="H198" i="1"/>
  <c r="I198" i="1" s="1"/>
  <c r="H197" i="1"/>
  <c r="I197" i="1" s="1"/>
  <c r="H196" i="1"/>
  <c r="I196" i="1" s="1"/>
  <c r="H195" i="1"/>
  <c r="I195" i="1" s="1"/>
  <c r="H194" i="1"/>
  <c r="I194" i="1" s="1"/>
  <c r="H193" i="1"/>
  <c r="I193" i="1" s="1"/>
  <c r="H192" i="1"/>
  <c r="I192" i="1" s="1"/>
  <c r="H191" i="1"/>
  <c r="I191" i="1" s="1"/>
  <c r="H190" i="1"/>
  <c r="I190" i="1" s="1"/>
  <c r="H189" i="1"/>
  <c r="I189" i="1" s="1"/>
  <c r="H188" i="1"/>
  <c r="I188" i="1" s="1"/>
  <c r="H187" i="1"/>
  <c r="I187" i="1" s="1"/>
  <c r="H186" i="1"/>
  <c r="I186" i="1" s="1"/>
  <c r="H185" i="1"/>
  <c r="I185" i="1" s="1"/>
  <c r="H184" i="1"/>
  <c r="I184" i="1" s="1"/>
  <c r="H183" i="1"/>
  <c r="I183" i="1" s="1"/>
  <c r="H182" i="1"/>
  <c r="I182" i="1" s="1"/>
  <c r="H181" i="1"/>
  <c r="I181" i="1" s="1"/>
  <c r="H180" i="1"/>
  <c r="I180" i="1" s="1"/>
  <c r="H179" i="1"/>
  <c r="I179" i="1" s="1"/>
  <c r="H178" i="1"/>
  <c r="I178" i="1" s="1"/>
  <c r="H177" i="1"/>
  <c r="I177" i="1" s="1"/>
  <c r="H176" i="1"/>
  <c r="I176" i="1" s="1"/>
  <c r="H175" i="1"/>
  <c r="I175" i="1" s="1"/>
  <c r="H174" i="1"/>
  <c r="I174" i="1" s="1"/>
  <c r="H171" i="1"/>
  <c r="I171" i="1" s="1"/>
  <c r="H170" i="1"/>
  <c r="I170" i="1" s="1"/>
  <c r="H169" i="1"/>
  <c r="I169" i="1" s="1"/>
  <c r="H168" i="1"/>
  <c r="I168" i="1" s="1"/>
  <c r="H167" i="1"/>
  <c r="I167" i="1" s="1"/>
  <c r="H166" i="1"/>
  <c r="I166" i="1" s="1"/>
  <c r="H165" i="1"/>
  <c r="I165" i="1" s="1"/>
  <c r="H164" i="1"/>
  <c r="I164" i="1" s="1"/>
  <c r="H163" i="1"/>
  <c r="I163" i="1" s="1"/>
  <c r="H162" i="1"/>
  <c r="I162" i="1" s="1"/>
  <c r="H161" i="1"/>
  <c r="H160" i="1"/>
  <c r="H159" i="1"/>
  <c r="I159" i="1" s="1"/>
  <c r="H158" i="1"/>
  <c r="I158" i="1" s="1"/>
  <c r="H157" i="1"/>
  <c r="I157" i="1" s="1"/>
  <c r="H156" i="1"/>
  <c r="I156" i="1" s="1"/>
  <c r="H155" i="1"/>
  <c r="I155" i="1" s="1"/>
  <c r="H154" i="1"/>
  <c r="I154" i="1" s="1"/>
  <c r="H153" i="1"/>
  <c r="I153" i="1" s="1"/>
  <c r="H152" i="1"/>
  <c r="I152" i="1" s="1"/>
  <c r="H151" i="1"/>
  <c r="I151" i="1" s="1"/>
  <c r="H150" i="1"/>
  <c r="I150" i="1" s="1"/>
  <c r="H149" i="1"/>
  <c r="I149" i="1" s="1"/>
  <c r="H146" i="1"/>
  <c r="H145" i="1"/>
  <c r="H144" i="1"/>
  <c r="H141" i="1"/>
  <c r="H140" i="1"/>
  <c r="H137" i="1"/>
  <c r="H134" i="1"/>
  <c r="H133" i="1"/>
  <c r="H132" i="1"/>
  <c r="I132" i="1" s="1"/>
  <c r="H131" i="1"/>
  <c r="H130" i="1"/>
  <c r="I130" i="1" s="1"/>
  <c r="H127" i="1"/>
  <c r="I127" i="1" s="1"/>
  <c r="H124" i="1"/>
  <c r="H123" i="1"/>
  <c r="H122" i="1"/>
  <c r="H121" i="1"/>
  <c r="H120" i="1"/>
  <c r="H119" i="1"/>
  <c r="H118" i="1"/>
  <c r="H117" i="1"/>
  <c r="H116" i="1"/>
  <c r="H113" i="1"/>
  <c r="I113" i="1" s="1"/>
  <c r="H112" i="1"/>
  <c r="I112" i="1" s="1"/>
  <c r="H111" i="1"/>
  <c r="H110" i="1"/>
  <c r="H109" i="1"/>
  <c r="H108" i="1"/>
  <c r="H107" i="1"/>
  <c r="H106" i="1"/>
  <c r="I106" i="1" s="1"/>
  <c r="H105" i="1"/>
  <c r="H104" i="1"/>
  <c r="H103" i="1"/>
  <c r="H102" i="1"/>
  <c r="I102" i="1" s="1"/>
  <c r="H101" i="1"/>
  <c r="I101" i="1" s="1"/>
  <c r="H100" i="1"/>
  <c r="I100" i="1" s="1"/>
  <c r="H99" i="1"/>
  <c r="H98" i="1"/>
  <c r="H97" i="1"/>
  <c r="H96" i="1"/>
  <c r="H95" i="1"/>
  <c r="H94" i="1"/>
  <c r="H93" i="1"/>
  <c r="I93" i="1" s="1"/>
  <c r="H92" i="1"/>
  <c r="H91" i="1"/>
  <c r="I217" i="1" l="1"/>
  <c r="I214" i="1"/>
  <c r="I161" i="1"/>
  <c r="I160" i="1"/>
  <c r="I134" i="1"/>
  <c r="I133" i="1"/>
  <c r="I131" i="1" l="1"/>
  <c r="I141" i="1"/>
  <c r="I140" i="1"/>
  <c r="I206" i="1"/>
  <c r="I146" i="1"/>
  <c r="I145" i="1"/>
  <c r="I144" i="1"/>
  <c r="I137" i="1"/>
  <c r="I124" i="1" l="1"/>
  <c r="I123" i="1"/>
  <c r="I99" i="1"/>
  <c r="I98" i="1"/>
  <c r="I97" i="1"/>
  <c r="I96" i="1"/>
  <c r="I95" i="1"/>
  <c r="I122" i="1"/>
  <c r="I121" i="1"/>
  <c r="I120" i="1"/>
  <c r="I119" i="1"/>
  <c r="I118" i="1"/>
  <c r="I117" i="1"/>
  <c r="I116" i="1"/>
  <c r="I111" i="1"/>
  <c r="I110" i="1"/>
  <c r="I109" i="1"/>
  <c r="I108" i="1"/>
  <c r="I107" i="1"/>
  <c r="I105" i="1"/>
  <c r="I104" i="1"/>
  <c r="I103" i="1"/>
  <c r="I94" i="1" l="1"/>
  <c r="I92" i="1"/>
  <c r="I91" i="1"/>
  <c r="B16" i="2" l="1"/>
  <c r="B14" i="3" s="1"/>
  <c r="B17" i="2"/>
  <c r="B15" i="3" s="1"/>
  <c r="B18" i="2"/>
  <c r="B16" i="3" s="1"/>
  <c r="B15" i="2"/>
  <c r="B13" i="3" s="1"/>
  <c r="D37" i="11" l="1"/>
  <c r="C37" i="11"/>
  <c r="D33" i="11"/>
  <c r="C33" i="11"/>
  <c r="D26" i="11"/>
  <c r="C26" i="11"/>
  <c r="D14" i="11"/>
  <c r="C14" i="11"/>
  <c r="G2" i="9"/>
  <c r="G1" i="9"/>
  <c r="B3" i="9"/>
  <c r="B4" i="9"/>
  <c r="B2" i="9"/>
  <c r="B1" i="9"/>
  <c r="C38" i="11" l="1"/>
  <c r="G3" i="9" s="1"/>
  <c r="D38" i="11"/>
  <c r="G4" i="9" l="1"/>
  <c r="A50" i="3"/>
  <c r="A49" i="3"/>
  <c r="A50" i="2"/>
  <c r="A48" i="3" s="1"/>
  <c r="A49" i="2"/>
  <c r="A47" i="3" s="1"/>
  <c r="A48" i="2"/>
  <c r="A46" i="3" s="1"/>
  <c r="A36" i="2"/>
  <c r="A34" i="3" s="1"/>
  <c r="A35" i="2"/>
  <c r="A33" i="3" s="1"/>
  <c r="A34" i="2"/>
  <c r="A32" i="3" s="1"/>
  <c r="A32" i="2"/>
  <c r="A30" i="3" s="1"/>
  <c r="A31" i="2"/>
  <c r="A29" i="3" s="1"/>
  <c r="A30" i="2"/>
  <c r="A28" i="3" s="1"/>
  <c r="A29" i="2"/>
  <c r="A27" i="3" s="1"/>
  <c r="A28" i="2"/>
  <c r="A26" i="3" s="1"/>
  <c r="A27" i="2"/>
  <c r="A25" i="3" s="1"/>
  <c r="A26" i="2"/>
  <c r="A24" i="3" s="1"/>
  <c r="A25" i="2"/>
  <c r="A23" i="3" s="1"/>
  <c r="A24" i="2"/>
  <c r="A22" i="3" s="1"/>
  <c r="A22" i="2"/>
  <c r="A20" i="3" s="1"/>
  <c r="A21" i="2"/>
  <c r="A19" i="3" s="1"/>
  <c r="A20" i="2"/>
  <c r="A18" i="3" s="1"/>
  <c r="B28" i="2" l="1"/>
  <c r="B26" i="3" s="1"/>
  <c r="B37" i="2"/>
  <c r="B35" i="3" s="1"/>
  <c r="B45" i="2"/>
  <c r="B43" i="3" s="1"/>
  <c r="B20" i="2"/>
  <c r="B18" i="3" s="1"/>
  <c r="B29" i="2"/>
  <c r="B27" i="3" s="1"/>
  <c r="B38" i="2"/>
  <c r="B36" i="3" s="1"/>
  <c r="B48" i="2"/>
  <c r="B46" i="3" s="1"/>
  <c r="B21" i="2"/>
  <c r="B19" i="3" s="1"/>
  <c r="B26" i="2"/>
  <c r="B24" i="3" s="1"/>
  <c r="B30" i="2"/>
  <c r="B28" i="3" s="1"/>
  <c r="B35" i="2"/>
  <c r="B33" i="3" s="1"/>
  <c r="B40" i="2"/>
  <c r="B38" i="3" s="1"/>
  <c r="B49" i="2"/>
  <c r="B47" i="3" s="1"/>
  <c r="B24" i="2"/>
  <c r="B22" i="3" s="1"/>
  <c r="B32" i="2"/>
  <c r="B30" i="3" s="1"/>
  <c r="B51" i="2"/>
  <c r="B49" i="3" s="1"/>
  <c r="B25" i="2"/>
  <c r="B23" i="3" s="1"/>
  <c r="B34" i="2"/>
  <c r="B32" i="3" s="1"/>
  <c r="B52" i="2"/>
  <c r="B50" i="3" s="1"/>
  <c r="B22" i="2"/>
  <c r="B20" i="3" s="1"/>
  <c r="B27" i="2"/>
  <c r="B25" i="3" s="1"/>
  <c r="B31" i="2"/>
  <c r="B29" i="3" s="1"/>
  <c r="B36" i="2"/>
  <c r="B34" i="3" s="1"/>
  <c r="B44" i="2"/>
  <c r="B42" i="3" s="1"/>
  <c r="B50" i="2"/>
  <c r="B48" i="3" s="1"/>
  <c r="A15" i="3"/>
  <c r="A14" i="3"/>
  <c r="A16" i="3"/>
  <c r="B13" i="2" l="1"/>
  <c r="B11" i="3" s="1"/>
  <c r="A10" i="3"/>
  <c r="A13" i="3"/>
  <c r="A11" i="3"/>
  <c r="A47" i="2" l="1"/>
  <c r="A33" i="2"/>
  <c r="A19" i="2"/>
  <c r="B4" i="3" l="1"/>
  <c r="B4" i="1"/>
  <c r="B4" i="2"/>
  <c r="C12" i="7" l="1"/>
  <c r="C13" i="7" s="1"/>
  <c r="C14" i="7" s="1"/>
  <c r="B20" i="4" s="1"/>
  <c r="C8" i="7"/>
  <c r="I138" i="1" l="1"/>
  <c r="D24" i="2" s="1"/>
  <c r="D22" i="3" s="1"/>
  <c r="I207" i="1"/>
  <c r="D30" i="2" s="1"/>
  <c r="D28" i="3" s="1"/>
  <c r="I128" i="1"/>
  <c r="D22" i="2" s="1"/>
  <c r="D20" i="3" s="1"/>
  <c r="I349" i="1"/>
  <c r="D49" i="2" s="1"/>
  <c r="D47" i="3" s="1"/>
  <c r="H20" i="3" l="1"/>
  <c r="L20" i="3"/>
  <c r="J20" i="3"/>
  <c r="F20" i="3"/>
  <c r="L28" i="3"/>
  <c r="J28" i="3"/>
  <c r="F28" i="3"/>
  <c r="H28" i="3"/>
  <c r="H22" i="3"/>
  <c r="L22" i="3"/>
  <c r="J22" i="3"/>
  <c r="F22" i="3"/>
  <c r="F47" i="3"/>
  <c r="L47" i="3"/>
  <c r="J47" i="3"/>
  <c r="H47" i="3"/>
  <c r="I336" i="1"/>
  <c r="I204" i="1"/>
  <c r="D29" i="2" s="1"/>
  <c r="D27" i="3" s="1"/>
  <c r="D18" i="2"/>
  <c r="D16" i="3" s="1"/>
  <c r="I212" i="1"/>
  <c r="D31" i="2" s="1"/>
  <c r="D29" i="3" s="1"/>
  <c r="I284" i="1"/>
  <c r="I452" i="1"/>
  <c r="D55" i="2" s="1"/>
  <c r="I417" i="1"/>
  <c r="D54" i="2" s="1"/>
  <c r="I225" i="1"/>
  <c r="D34" i="2" s="1"/>
  <c r="D32" i="3" s="1"/>
  <c r="I199" i="1"/>
  <c r="D28" i="2" s="1"/>
  <c r="D26" i="3" s="1"/>
  <c r="I353" i="1"/>
  <c r="D50" i="2" s="1"/>
  <c r="D48" i="3" s="1"/>
  <c r="I237" i="1"/>
  <c r="D35" i="2" s="1"/>
  <c r="D33" i="3" s="1"/>
  <c r="I114" i="1"/>
  <c r="D20" i="2" s="1"/>
  <c r="D18" i="3" s="1"/>
  <c r="I258" i="1"/>
  <c r="D36" i="2" s="1"/>
  <c r="D34" i="3" s="1"/>
  <c r="I322" i="1"/>
  <c r="D44" i="2" s="1"/>
  <c r="D42" i="3" s="1"/>
  <c r="I332" i="1"/>
  <c r="I346" i="1"/>
  <c r="D48" i="2" s="1"/>
  <c r="D46" i="3" s="1"/>
  <c r="D37" i="2"/>
  <c r="D35" i="3" s="1"/>
  <c r="I142" i="1"/>
  <c r="D25" i="2" s="1"/>
  <c r="D23" i="3" s="1"/>
  <c r="I218" i="1"/>
  <c r="D32" i="2" s="1"/>
  <c r="D30" i="3" s="1"/>
  <c r="I125" i="1"/>
  <c r="D21" i="2" s="1"/>
  <c r="D19" i="3" s="1"/>
  <c r="I135" i="1"/>
  <c r="D23" i="2" s="1"/>
  <c r="I147" i="1"/>
  <c r="D26" i="2" s="1"/>
  <c r="D24" i="3" s="1"/>
  <c r="I172" i="1"/>
  <c r="D27" i="2" s="1"/>
  <c r="D25" i="3" s="1"/>
  <c r="I271" i="1"/>
  <c r="I404" i="1"/>
  <c r="I368" i="1"/>
  <c r="D51" i="2" s="1"/>
  <c r="D49" i="3" s="1"/>
  <c r="I274" i="1"/>
  <c r="I281" i="1"/>
  <c r="D42" i="2" s="1"/>
  <c r="D40" i="3" s="1"/>
  <c r="D17" i="2"/>
  <c r="D15" i="3" s="1"/>
  <c r="D16" i="2"/>
  <c r="D14" i="3" s="1"/>
  <c r="D15" i="2"/>
  <c r="D13" i="3" s="1"/>
  <c r="I22" i="1"/>
  <c r="D13" i="2" s="1"/>
  <c r="D8" i="2"/>
  <c r="H2" i="1"/>
  <c r="L40" i="3" l="1"/>
  <c r="F40" i="3"/>
  <c r="J40" i="3"/>
  <c r="H40" i="3"/>
  <c r="D38" i="2"/>
  <c r="D36" i="3" s="1"/>
  <c r="F36" i="3" s="1"/>
  <c r="D40" i="2"/>
  <c r="D38" i="3" s="1"/>
  <c r="J38" i="3" s="1"/>
  <c r="D45" i="2"/>
  <c r="D52" i="2"/>
  <c r="D50" i="3" s="1"/>
  <c r="L50" i="3" s="1"/>
  <c r="I405" i="1"/>
  <c r="D46" i="2"/>
  <c r="I337" i="1"/>
  <c r="F42" i="3"/>
  <c r="H42" i="3"/>
  <c r="J42" i="3"/>
  <c r="L42" i="3"/>
  <c r="D41" i="2"/>
  <c r="D39" i="3" s="1"/>
  <c r="D39" i="2"/>
  <c r="D37" i="3" s="1"/>
  <c r="D43" i="2"/>
  <c r="D41" i="3" s="1"/>
  <c r="J46" i="3"/>
  <c r="H46" i="3"/>
  <c r="F46" i="3"/>
  <c r="L46" i="3"/>
  <c r="J26" i="3"/>
  <c r="H26" i="3"/>
  <c r="L26" i="3"/>
  <c r="F26" i="3"/>
  <c r="J27" i="3"/>
  <c r="F27" i="3"/>
  <c r="L27" i="3"/>
  <c r="H27" i="3"/>
  <c r="H18" i="3"/>
  <c r="L18" i="3"/>
  <c r="J18" i="3"/>
  <c r="F18" i="3"/>
  <c r="F32" i="3"/>
  <c r="J32" i="3"/>
  <c r="H32" i="3"/>
  <c r="L32" i="3"/>
  <c r="H29" i="3"/>
  <c r="L29" i="3"/>
  <c r="J29" i="3"/>
  <c r="F29" i="3"/>
  <c r="D52" i="3"/>
  <c r="H14" i="3"/>
  <c r="L14" i="3"/>
  <c r="J14" i="3"/>
  <c r="F14" i="3"/>
  <c r="L19" i="3"/>
  <c r="H19" i="3"/>
  <c r="F19" i="3"/>
  <c r="J19" i="3"/>
  <c r="L15" i="3"/>
  <c r="H15" i="3"/>
  <c r="F15" i="3"/>
  <c r="J15" i="3"/>
  <c r="J30" i="3"/>
  <c r="F30" i="3"/>
  <c r="L30" i="3"/>
  <c r="H30" i="3"/>
  <c r="H38" i="3"/>
  <c r="L34" i="3"/>
  <c r="H34" i="3"/>
  <c r="F34" i="3"/>
  <c r="J34" i="3"/>
  <c r="D11" i="3"/>
  <c r="L25" i="3"/>
  <c r="H25" i="3"/>
  <c r="J25" i="3"/>
  <c r="F25" i="3"/>
  <c r="L23" i="3"/>
  <c r="H23" i="3"/>
  <c r="F23" i="3"/>
  <c r="J23" i="3"/>
  <c r="J33" i="3"/>
  <c r="H33" i="3"/>
  <c r="F33" i="3"/>
  <c r="L33" i="3"/>
  <c r="L13" i="3"/>
  <c r="H13" i="3"/>
  <c r="J13" i="3"/>
  <c r="F13" i="3"/>
  <c r="H49" i="3"/>
  <c r="F49" i="3"/>
  <c r="L49" i="3"/>
  <c r="J49" i="3"/>
  <c r="H24" i="3"/>
  <c r="L24" i="3"/>
  <c r="J24" i="3"/>
  <c r="F24" i="3"/>
  <c r="D21" i="3"/>
  <c r="J35" i="3"/>
  <c r="H35" i="3"/>
  <c r="F35" i="3"/>
  <c r="L35" i="3"/>
  <c r="L48" i="3"/>
  <c r="H48" i="3"/>
  <c r="J48" i="3"/>
  <c r="F48" i="3"/>
  <c r="D53" i="3"/>
  <c r="H16" i="3"/>
  <c r="L16" i="3"/>
  <c r="J16" i="3"/>
  <c r="F16" i="3"/>
  <c r="I219" i="1"/>
  <c r="I453" i="1"/>
  <c r="H1" i="1"/>
  <c r="B8" i="2"/>
  <c r="B3" i="3"/>
  <c r="B2" i="3"/>
  <c r="B1" i="3"/>
  <c r="D7" i="2"/>
  <c r="D6" i="2"/>
  <c r="B7" i="2"/>
  <c r="B6" i="2"/>
  <c r="B3" i="2"/>
  <c r="B2" i="2"/>
  <c r="B1" i="2"/>
  <c r="F4" i="1"/>
  <c r="F3" i="1"/>
  <c r="B3" i="1"/>
  <c r="B2" i="1"/>
  <c r="B1" i="1"/>
  <c r="L38" i="3" l="1"/>
  <c r="F38" i="3"/>
  <c r="H36" i="3"/>
  <c r="J36" i="3"/>
  <c r="L36" i="3"/>
  <c r="D43" i="3"/>
  <c r="J43" i="3" s="1"/>
  <c r="D44" i="3"/>
  <c r="J44" i="3" s="1"/>
  <c r="F50" i="3"/>
  <c r="H50" i="3"/>
  <c r="J50" i="3"/>
  <c r="L21" i="3"/>
  <c r="H21" i="3"/>
  <c r="J21" i="3"/>
  <c r="F21" i="3"/>
  <c r="J39" i="3"/>
  <c r="H39" i="3"/>
  <c r="F39" i="3"/>
  <c r="L39" i="3"/>
  <c r="L52" i="3"/>
  <c r="J52" i="3"/>
  <c r="H52" i="3"/>
  <c r="F52" i="3"/>
  <c r="F11" i="3"/>
  <c r="J11" i="3"/>
  <c r="L11" i="3"/>
  <c r="H11" i="3"/>
  <c r="H53" i="3"/>
  <c r="F53" i="3"/>
  <c r="L53" i="3"/>
  <c r="J53" i="3"/>
  <c r="F37" i="3"/>
  <c r="L37" i="3"/>
  <c r="J37" i="3"/>
  <c r="H37" i="3"/>
  <c r="L41" i="3"/>
  <c r="J41" i="3"/>
  <c r="H41" i="3"/>
  <c r="F41" i="3"/>
  <c r="H9" i="1"/>
  <c r="I9" i="1" s="1"/>
  <c r="I10" i="1" s="1"/>
  <c r="D12" i="2" s="1"/>
  <c r="F43" i="3" l="1"/>
  <c r="L43" i="3"/>
  <c r="H43" i="3"/>
  <c r="F44" i="3"/>
  <c r="L44" i="3"/>
  <c r="H44" i="3"/>
  <c r="I454" i="1"/>
  <c r="D10" i="3"/>
  <c r="L10" i="3" l="1"/>
  <c r="H10" i="3"/>
  <c r="F10" i="3"/>
  <c r="J10" i="3"/>
  <c r="B12" i="2"/>
  <c r="B10" i="3" s="1"/>
  <c r="A57" i="2"/>
  <c r="D56" i="2" l="1"/>
  <c r="C42" i="2" s="1"/>
  <c r="C43" i="2" l="1"/>
  <c r="C39" i="2"/>
  <c r="C55" i="2"/>
  <c r="C54" i="2"/>
  <c r="C41" i="2"/>
  <c r="C23" i="2"/>
  <c r="C51" i="2"/>
  <c r="C40" i="2"/>
  <c r="C46" i="2"/>
  <c r="C26" i="2"/>
  <c r="C25" i="2"/>
  <c r="C27" i="2"/>
  <c r="C13" i="2"/>
  <c r="C15" i="2"/>
  <c r="C48" i="2"/>
  <c r="C44" i="2"/>
  <c r="C21" i="2"/>
  <c r="C24" i="2"/>
  <c r="C49" i="2"/>
  <c r="C52" i="2"/>
  <c r="C36" i="2"/>
  <c r="C38" i="2"/>
  <c r="C20" i="2"/>
  <c r="C31" i="2"/>
  <c r="C22" i="2"/>
  <c r="C17" i="2"/>
  <c r="C12" i="2"/>
  <c r="C50" i="2"/>
  <c r="C35" i="2"/>
  <c r="C45" i="2"/>
  <c r="C37" i="2"/>
  <c r="C29" i="2"/>
  <c r="C28" i="2"/>
  <c r="C32" i="2"/>
  <c r="C18" i="2"/>
  <c r="C34" i="2"/>
  <c r="C30" i="2"/>
  <c r="C16" i="2"/>
  <c r="L54" i="3"/>
  <c r="H54" i="3"/>
  <c r="J54" i="3"/>
  <c r="F54" i="3"/>
  <c r="D54" i="3"/>
  <c r="C34" i="3" l="1"/>
  <c r="C38" i="3"/>
  <c r="C42" i="3"/>
  <c r="C35" i="3"/>
  <c r="C43" i="3"/>
  <c r="C39" i="3"/>
  <c r="C44" i="3"/>
  <c r="C33" i="3"/>
  <c r="C36" i="3"/>
  <c r="C37" i="3"/>
  <c r="C40" i="3"/>
  <c r="C41" i="3"/>
  <c r="I54" i="3"/>
  <c r="K54" i="3"/>
  <c r="C46" i="3"/>
  <c r="C30" i="3"/>
  <c r="C28" i="3"/>
  <c r="C21" i="3"/>
  <c r="C27" i="3"/>
  <c r="C16" i="3"/>
  <c r="C10" i="3"/>
  <c r="C48" i="3"/>
  <c r="C26" i="3"/>
  <c r="C24" i="3"/>
  <c r="C29" i="3"/>
  <c r="C11" i="3"/>
  <c r="C53" i="3"/>
  <c r="C13" i="3"/>
  <c r="C52" i="3"/>
  <c r="C49" i="3"/>
  <c r="C22" i="3"/>
  <c r="C20" i="3"/>
  <c r="C25" i="3"/>
  <c r="C15" i="3"/>
  <c r="C47" i="3"/>
  <c r="C50" i="3"/>
  <c r="C32" i="3"/>
  <c r="C18" i="3"/>
  <c r="C19" i="3"/>
  <c r="C23" i="3"/>
  <c r="C14" i="3"/>
  <c r="G54" i="3"/>
  <c r="E54" i="3"/>
  <c r="E55" i="3" s="1"/>
  <c r="F55" i="3"/>
  <c r="H55" i="3" s="1"/>
  <c r="J55" i="3" s="1"/>
  <c r="L55" i="3" s="1"/>
  <c r="M54" i="3" s="1"/>
  <c r="G55" i="3" l="1"/>
  <c r="I55" i="3" s="1"/>
  <c r="K55" i="3" s="1"/>
  <c r="C54" i="3"/>
</calcChain>
</file>

<file path=xl/sharedStrings.xml><?xml version="1.0" encoding="utf-8"?>
<sst xmlns="http://schemas.openxmlformats.org/spreadsheetml/2006/main" count="17479" uniqueCount="2955">
  <si>
    <t>ITEM</t>
  </si>
  <si>
    <t>REF.</t>
  </si>
  <si>
    <t>COD.</t>
  </si>
  <si>
    <t>DESCRIÇÃO</t>
  </si>
  <si>
    <t>UND</t>
  </si>
  <si>
    <t>P. UNT</t>
  </si>
  <si>
    <t>P. UNT COM BDI</t>
  </si>
  <si>
    <t>P. TOTAL</t>
  </si>
  <si>
    <t>SINAPI</t>
  </si>
  <si>
    <t>QNT.</t>
  </si>
  <si>
    <t>ADMINISTRAÇÃO DE OBRAS</t>
  </si>
  <si>
    <t>COBERTURA</t>
  </si>
  <si>
    <t>M</t>
  </si>
  <si>
    <t>PRAZO DE EXECUÇÃO:</t>
  </si>
  <si>
    <t>BDI DIFERENCIADO:</t>
  </si>
  <si>
    <t>BDI:</t>
  </si>
  <si>
    <t>DATA BASE DO ORÇAMENTO:</t>
  </si>
  <si>
    <t>REF.:</t>
  </si>
  <si>
    <t>OBRA:</t>
  </si>
  <si>
    <t>UNIDADE:</t>
  </si>
  <si>
    <t>MUNICÍPIO:</t>
  </si>
  <si>
    <t>ENDEREÇO:</t>
  </si>
  <si>
    <t>INSTALAÇÕES ELÉTRICAS</t>
  </si>
  <si>
    <t>%</t>
  </si>
  <si>
    <t>PLANILHA RESUMO</t>
  </si>
  <si>
    <t>TOTAL GLOBAL</t>
  </si>
  <si>
    <t>PRAZO DE EXEC.:</t>
  </si>
  <si>
    <t>BDI DIF.:</t>
  </si>
  <si>
    <t>DATA BASE:</t>
  </si>
  <si>
    <t>VALOR</t>
  </si>
  <si>
    <t>MÊS 01</t>
  </si>
  <si>
    <t>MÊS 02</t>
  </si>
  <si>
    <t>MÊS 03</t>
  </si>
  <si>
    <t>MÊS 04</t>
  </si>
  <si>
    <t>CRONOGRAMA FÍSICO-FINANCEIRO</t>
  </si>
  <si>
    <t>VALOR TOTAL</t>
  </si>
  <si>
    <t>VALOR ACUMULADO</t>
  </si>
  <si>
    <t>TOTAL (%)</t>
  </si>
  <si>
    <t>PLANILHA ORÇAMENTARIA SINTÉTICA</t>
  </si>
  <si>
    <t>DADOS DA OBRA</t>
  </si>
  <si>
    <t>DADOS DO ORÇAMENTO</t>
  </si>
  <si>
    <t>RESPONSAVEL TÉCNICO</t>
  </si>
  <si>
    <t>_____________________________________</t>
  </si>
  <si>
    <t>KG</t>
  </si>
  <si>
    <t>ENCARGOS:</t>
  </si>
  <si>
    <t>ESQUADRIAS</t>
  </si>
  <si>
    <t>REVISÃO:</t>
  </si>
  <si>
    <t>DOUGLAS FEIJÓ DE OLIVEIRA</t>
  </si>
  <si>
    <t>Engenheiro Civil | Orçamentista</t>
  </si>
  <si>
    <t>CREA MT035779</t>
  </si>
  <si>
    <t>ITENS RELATIVOS À ADMINISTRAÇÃO CENTRAL</t>
  </si>
  <si>
    <t>% SOBRE PV</t>
  </si>
  <si>
    <t>AC - Administração Central</t>
  </si>
  <si>
    <t>DF - Custos Financeiros</t>
  </si>
  <si>
    <t>Sub-total</t>
  </si>
  <si>
    <t>TAXAS E IMPOSTOS</t>
  </si>
  <si>
    <t>F - PIS</t>
  </si>
  <si>
    <t>G - COFINS</t>
  </si>
  <si>
    <t>H - ISSQN</t>
  </si>
  <si>
    <t>BDI COM IMPOSTOS</t>
  </si>
  <si>
    <t>L - Lucro Bruto</t>
  </si>
  <si>
    <t>R - Riscos</t>
  </si>
  <si>
    <t>SG - Seguros e Garantias Contratuais</t>
  </si>
  <si>
    <t>COMPOSIÇÃO DA PARCELA DE BDI</t>
  </si>
  <si>
    <t>CÓDIGO</t>
  </si>
  <si>
    <t>H</t>
  </si>
  <si>
    <t>SERVENTE COM ENCARGOS COMPLEMENTARES</t>
  </si>
  <si>
    <t>HORISTA (%)</t>
  </si>
  <si>
    <t>MENSALISTA (%)</t>
  </si>
  <si>
    <t>GRUPO A</t>
  </si>
  <si>
    <t>A1</t>
  </si>
  <si>
    <t>INSS</t>
  </si>
  <si>
    <t>A2</t>
  </si>
  <si>
    <t>SESI</t>
  </si>
  <si>
    <t>A3</t>
  </si>
  <si>
    <t>SENAI</t>
  </si>
  <si>
    <t>A4</t>
  </si>
  <si>
    <t>INCRA</t>
  </si>
  <si>
    <t>A5</t>
  </si>
  <si>
    <t>SEBRAE</t>
  </si>
  <si>
    <t>A6</t>
  </si>
  <si>
    <t>Salario Educação</t>
  </si>
  <si>
    <t>A7</t>
  </si>
  <si>
    <t>Seguro Contra Acidentes de Trabalho</t>
  </si>
  <si>
    <t>A8</t>
  </si>
  <si>
    <t>FGTS</t>
  </si>
  <si>
    <t>A9</t>
  </si>
  <si>
    <t>SECONCI</t>
  </si>
  <si>
    <t>A</t>
  </si>
  <si>
    <t>Total</t>
  </si>
  <si>
    <t>GRUPO B</t>
  </si>
  <si>
    <t>B1</t>
  </si>
  <si>
    <t>Repouso Semanal Remunerado</t>
  </si>
  <si>
    <t>Não incide</t>
  </si>
  <si>
    <t>B2</t>
  </si>
  <si>
    <t>Feriados</t>
  </si>
  <si>
    <t>B3</t>
  </si>
  <si>
    <t>Auxilio - Enfermidade</t>
  </si>
  <si>
    <t>B4</t>
  </si>
  <si>
    <t>13º Salario</t>
  </si>
  <si>
    <t>B5</t>
  </si>
  <si>
    <t>Licença Paternidade</t>
  </si>
  <si>
    <t>B6</t>
  </si>
  <si>
    <t>Faltas Justificadas</t>
  </si>
  <si>
    <t>B7</t>
  </si>
  <si>
    <t>Dias de chuvas</t>
  </si>
  <si>
    <t>B8</t>
  </si>
  <si>
    <t>Auxílio Acidente de Trabalho</t>
  </si>
  <si>
    <t>B9</t>
  </si>
  <si>
    <t>Férias Gozadas</t>
  </si>
  <si>
    <t>B10</t>
  </si>
  <si>
    <t>Salário Maternidade</t>
  </si>
  <si>
    <t>B</t>
  </si>
  <si>
    <t>GRUPO C</t>
  </si>
  <si>
    <t>C1</t>
  </si>
  <si>
    <t>Aviso Prévio Indenizado</t>
  </si>
  <si>
    <t>C2</t>
  </si>
  <si>
    <t>Aviso Prévio Trabalhado</t>
  </si>
  <si>
    <t>C3</t>
  </si>
  <si>
    <t>Férias Indenizadas</t>
  </si>
  <si>
    <t>C4</t>
  </si>
  <si>
    <t>Depósito Rescisão Sem Justa Causa</t>
  </si>
  <si>
    <t>C5</t>
  </si>
  <si>
    <t>Indenização Adicional</t>
  </si>
  <si>
    <t>C</t>
  </si>
  <si>
    <t>GRUPO D</t>
  </si>
  <si>
    <t>D1</t>
  </si>
  <si>
    <t>Reincidência de Grupo A Sobre Grupo B</t>
  </si>
  <si>
    <t>D2</t>
  </si>
  <si>
    <t>Reincidência de Grupo A Sobre Aviso Prévio Trabalhado e Reincidência do FGTS Sobre Aviso Prévio Indenizado</t>
  </si>
  <si>
    <t>D</t>
  </si>
  <si>
    <t>TOTAL (A+B+C+D)</t>
  </si>
  <si>
    <t>DETALHAMENTO DE ENCARGOS SOCIAIS</t>
  </si>
  <si>
    <t>INFRAESTRUTURA E FUNDAÇÃO</t>
  </si>
  <si>
    <t>MESO E SUPER ESTRUTURA</t>
  </si>
  <si>
    <t>ELEMENTOS DE VEDAÇÃO</t>
  </si>
  <si>
    <t>REVESTIMENTO RÚSTICO</t>
  </si>
  <si>
    <t>APLICAÇÃO DE FUNDO SELADOR ACRÍLICO EM PAREDES, UMA DEMÃO. AF_06/2014</t>
  </si>
  <si>
    <t>APLICAÇÃO MANUAL DE PINTURA COM TINTA LÁTEX ACRÍLICA EM PAREDES, DUAS DEMÃOS. AF_06/2014</t>
  </si>
  <si>
    <t>PINTURA EM PAREDES E TETOS</t>
  </si>
  <si>
    <t>(COMPOSIÇÃO REPRESENTATIVA) DO SERVIÇO DE EMBOÇO/MASSA ÚNICA, APLICADO MANUALMENTE, TRAÇO 1:2:8, EM BETONEIRA DE 400L, PAREDES INTERNAS, COM EXECUÇÃO DE TALISCAS, EDIFICAÇÃO HABITACIONAL UNIFAMILIAR (CASAS) E EDIFICAÇÃO PÚBLICA PADRÃO. AF_12/2014</t>
  </si>
  <si>
    <t>INTERRUPTOR SIMPLES (1 MÓDULO), 10A/250V, INCLUINDO SUPORTE E PLACA - FORNECIMENTO E INSTALAÇÃO. AF_12/2015</t>
  </si>
  <si>
    <t>INTERRUPTOR SIMPLES (3 MÓDULOS), 10A/250V, INCLUINDO SUPORTE E PLACA - FORNECIMENTO E INSTALAÇÃO. AF_12/2015</t>
  </si>
  <si>
    <t>TOMADA BAIXA DE EMBUTIR (2 MÓDULOS), 2P+T 10 A, INCLUINDO SUPORTE E PLACA - FORNECIMENTO E INSTALAÇÃO. AF_12/2015</t>
  </si>
  <si>
    <t>CABO DE COBRE FLEXÍVEL ISOLADO, 2,5 MM², ANTI-CHAMA 450/750 V, PARA CIRCUITOS TERMINAIS - FORNECIMENTO E INSTALAÇÃO. AF_12/2015</t>
  </si>
  <si>
    <t>CABO DE COBRE FLEXÍVEL ISOLADO, 4 MM², ANTI-CHAMA 450/750 V, PARA CIRCUITOS TERMINAIS - FORNECIMENTO E INSTALAÇÃO. AF_12/2015</t>
  </si>
  <si>
    <t>IMPERMEABILIZAÇÃO DE SUPERFÍCIES</t>
  </si>
  <si>
    <t>JOELHO 90 GRAUS, PVC, SOLDÁVEL, DN 25MM, INSTALADO EM RAMAL OU SUB-RAMAL DE ÁGUA - FORNECIMENTO E INSTALAÇÃO. AF_12/2014</t>
  </si>
  <si>
    <t>JOELHO 90 GRAUS, PVC, SOLDÁVEL, DN 50MM, INSTALADO EM PRUMADA DE ÁGUA - FORNECIMENTO E INSTALAÇÃO. AF_12/2014</t>
  </si>
  <si>
    <t>TUBO, PVC, SOLDÁVEL, DN 25MM, INSTALADO EM RAMAL OU SUB-RAMAL DE ÁGUA - FORNECIMENTO E INSTALAÇÃO. AF_12/2014</t>
  </si>
  <si>
    <t>TUBO, PVC, SOLDÁVEL, DN 50MM, INSTALADO EM PRUMADA DE ÁGUA - FORNECIMENTO E INSTALAÇÃO. AF_12/2014</t>
  </si>
  <si>
    <t>TE, PVC, SOLDÁVEL, DN 25MM, INSTALADO EM RAMAL OU SUB-RAMAL DE ÁGUA - FORNECIMENTO E INSTALAÇÃO. AF_12/2014</t>
  </si>
  <si>
    <t>TÊ DE REDUÇÃO, PVC, SOLDÁVEL, DN 50MM X 25MM, INSTALADO EM PRUMADA DE ÁGUA - FORNECIMENTO E INSTALAÇÃO. AF_12/2014</t>
  </si>
  <si>
    <t>CAIXA SIFONADA, PVC, DN 150 X 185 X 75 MM, JUNTA ELÁSTICA, FORNECIDA E INSTALADA EM RAMAL DE DESCARGA OU EM RAMAL DE ESGOTO SANITÁRIO. AF_12/2014</t>
  </si>
  <si>
    <t>JOELHO 45 GRAUS, PVC, SERIE NORMAL, ESGOTO PREDIAL, DN 100 MM, JUNTA ELÁSTICA, FORNECIDO E INSTALADO EM RAMAL DE DESCARGA OU RAMAL DE ESGOTO SANITÁRIO. AF_12/2014</t>
  </si>
  <si>
    <t>JOELHO 45 GRAUS, PVC, SERIE NORMAL, ESGOTO PREDIAL, DN 40 MM, JUNTA SOLDÁVEL, FORNECIDO E INSTALADO EM RAMAL DE DESCARGA OU RAMAL DE ESGOTO SANITÁRIO. AF_12/2014</t>
  </si>
  <si>
    <t>JOELHO 45 GRAUS, PVC, SERIE NORMAL, ESGOTO PREDIAL, DN 50 MM, JUNTA ELÁSTICA, FORNECIDO E INSTALADO EM RAMAL DE DESCARGA OU RAMAL DE ESGOTO SANITÁRIO. AF_12/2014</t>
  </si>
  <si>
    <t>JOELHO 90 GRAUS, PVC, SERIE NORMAL, ESGOTO PREDIAL, DN 40 MM, JUNTA SOLDÁVEL, FORNECIDO E INSTALADO EM RAMAL DE DESCARGA OU RAMAL DE ESGOTO SANITÁRIO. AF_12/2014</t>
  </si>
  <si>
    <t>JUNÇÃO SIMPLES, PVC, SERIE NORMAL, ESGOTO PREDIAL, DN 100 X 100 MM, JUNTA ELÁSTICA, FORNECIDO E INSTALADO EM RAMAL DE DESCARGA OU RAMAL DE ESGOTO SANITÁRIO. AF_12/2014</t>
  </si>
  <si>
    <t>TUBO PVC, SERIE NORMAL, ESGOTO PREDIAL, DN 100 MM, FORNECIDO E INSTALADO EM RAMAL DE DESCARGA OU RAMAL DE ESGOTO SANITÁRIO. AF_12/2014</t>
  </si>
  <si>
    <t>TUBO PVC, SERIE NORMAL, ESGOTO PREDIAL, DN 40 MM, FORNECIDO E INSTALADO EM RAMAL DE DESCARGA OU RAMAL DE ESGOTO SANITÁRIO. AF_12/2014</t>
  </si>
  <si>
    <t>TUBO PVC, SÉRIE R, ÁGUA PLUVIAL, DN 150 MM, FORNECIDO E INSTALADO EM CONDUTORES VERTICAIS DE ÁGUAS PLUVIAIS. AF_12/2014</t>
  </si>
  <si>
    <t>APLICAÇÃO E LIXAMENTO DE MASSA LÁTEX EM PAREDES, DUAS DEMÃOS. AF_06/2014</t>
  </si>
  <si>
    <t>INTERRUPTOR SIMPLES (2 MÓDULOS), 10A/250V, INCLUINDO SUPORTE E PLACA - FORNECIMENTO E INSTALAÇÃO. AF_12/2015</t>
  </si>
  <si>
    <t>(COMPOSIÇÃO REPRESENTATIVA) DO SERVIÇO DE ALVENARIA DE VEDAÇÃO DE BLOCOS VAZADOS DE CERÂMICA DE 9X19X19CM (ESPESSURA 9CM), PARA EDIFICAÇÃO HABITACIONAL UNIFAMILIAR (CASA) E EDIFICAÇÃO PÚBLICA PADRÃO. AF_11/2014</t>
  </si>
  <si>
    <t>REGISTRO DE GAVETA BRUTO, LATÃO, ROSCÁVEL, 3/4", COM ACABAMENTO E CANOPLA CROMADOS. FORNECIDO E INSTALADO EM RAMAL DE ÁGUA. AF_12/2014</t>
  </si>
  <si>
    <t>JOELHO 90 GRAUS, PVC, SOLDÁVEL, DN 25MM, INSTALADO EM RAMAL DE DISTRIBUIÇÃO DE ÁGUA - FORNECIMENTO E INSTALAÇÃO. AF_12/2014</t>
  </si>
  <si>
    <t>CAIXA RETANGULAR 4" X 2" MÉDIA (1,30 M DO PISO), PVC, INSTALADA EM PAREDE - FORNECIMENTO E INSTALAÇÃO. AF_12/2015</t>
  </si>
  <si>
    <t>CARPINTEIRO DE FORMAS COM ENCARGOS COMPLEMENTARES</t>
  </si>
  <si>
    <t>EXECUÇÃO DE CENTRAL DE ARMADURA EM CANTEIRO DE OBRA, NÃO INCLUSO MOBILIÁRIO E EQUIPAMENTOS. AF_04/2016</t>
  </si>
  <si>
    <t>EXECUÇÃO DE CENTRAL DE FÔRMAS, PRODUÇÃO DE ARGAMASSA OU CONCRETO EM CANTEIRO DE OBRA, NÃO INCLUSO MOBILIÁRIO E EQUIPAMENTOS. AF_04/2016</t>
  </si>
  <si>
    <t>SERVIÇOS PRELIMINARES E CANTEIRO DE OBRAS</t>
  </si>
  <si>
    <t>26.1</t>
  </si>
  <si>
    <t>HORISTA:</t>
  </si>
  <si>
    <t>MENSALISTA:</t>
  </si>
  <si>
    <t>REGIÃO:</t>
  </si>
  <si>
    <t>MATO GROSSO</t>
  </si>
  <si>
    <t>LASTRO DE CONCRETO MAGRO, APLICADO EM BLOCOS DE COROAMENTO OU SAPATAS, ESPESSURA DE 5 CM. AF_08/2017</t>
  </si>
  <si>
    <t>FABRICAÇÃO, MONTAGEM E DESMONTAGEM DE FÔRMA PARA SAPATA, EM MADEIRA SERRADA, E=25 MM, 4 UTILIZAÇÕES. AF_06/2017</t>
  </si>
  <si>
    <t>FABRICAÇÃO, MONTAGEM E DESMONTAGEM DE FÔRMA PARA VIGA BALDRAME, EM MADEIRA SERRADA, E=25 MM, 4 UTILIZAÇÕES. AF_06/2017</t>
  </si>
  <si>
    <t>ARMAÇÃO DE BLOCO, VIGA BALDRAME E SAPATA UTILIZANDO AÇO CA-60 DE 5 MM - MONTAGEM. AF_06/2017</t>
  </si>
  <si>
    <t>ARMAÇÃO DE BLOCO, VIGA BALDRAME OU SAPATA UTILIZANDO AÇO CA-50 DE 6,3 MM - MONTAGEM. AF_06/2017</t>
  </si>
  <si>
    <t>ARMAÇÃO DE BLOCO, VIGA BALDRAME OU SAPATA UTILIZANDO AÇO CA-50 DE 10 MM - MONTAGEM. AF_06/2017</t>
  </si>
  <si>
    <t>PEDREIRO COM ENCARGOS COMPLEMENTARES</t>
  </si>
  <si>
    <t>VIBRADOR DE IMERSÃO, DIÂMETRO DE PONTEIRA 45MM, MOTOR ELÉTRICO TRIFÁSICO POTÊNCIA DE 2 CV - CHP DIURNO. AF_06/2015</t>
  </si>
  <si>
    <t>CHP</t>
  </si>
  <si>
    <t>VIBRADOR DE IMERSÃO, DIÂMETRO DE PONTEIRA 45MM, MOTOR ELÉTRICO TRIFÁSICO POTÊNCIA DE 2 CV - CHI DIURNO. AF_06/2015</t>
  </si>
  <si>
    <t>CHI</t>
  </si>
  <si>
    <t>REATERRO MANUAL APILOADO COM SOQUETE. AF_10/2017</t>
  </si>
  <si>
    <t>IMPERMEABILIZAÇÃO DE SUPERFÍCIE COM EMULSÃO ASFÁLTICA, 2 DEMÃOS AF_06/2018</t>
  </si>
  <si>
    <t>AUXILIAR DE ENCANADOR OU BOMBEIRO HIDRÁULICO COM ENCARGOS COMPLEMENTARES</t>
  </si>
  <si>
    <t>ENCANADOR OU BOMBEIRO HIDRÁULICO COM ENCARGOS COMPLEMENTARES</t>
  </si>
  <si>
    <t>ADAPTADOR CURTO COM BOLSA E ROSCA PARA REGISTRO, PVC, SOLDÁVEL, DN 50MM X 1.1/2, INSTALADO EM PRUMADA DE ÁGUA - FORNECIMENTO E INSTALAÇÃO. AF_12/2014</t>
  </si>
  <si>
    <t>ADAPTADOR CURTO COM BOLSA E ROSCA PARA REGISTRO, PVC, SOLDÁVEL, DN 25MM X 3/4, INSTALADO EM RAMAL OU SUB-RAMAL DE ÁGUA - FORNECIMENTO E INSTALAÇÃO. AF_12/2014</t>
  </si>
  <si>
    <t>AUXILIAR DE ELETRICISTA COM ENCARGOS COMPLEMENTARES</t>
  </si>
  <si>
    <t>ELETRICISTA COM ENCARGOS COMPLEMENTARES</t>
  </si>
  <si>
    <t>CABO DE COBRE FLEXÍVEL ISOLADO, 1,5 MM², ANTI-CHAMA 450/750 V, PARA CIRCUITOS TERMINAIS - FORNECIMENTO E INSTALAÇÃO. AF_12/2015</t>
  </si>
  <si>
    <t>BANCADAS, DIVISÓRIAS, LOUÇAS E METAIS</t>
  </si>
  <si>
    <t>UN</t>
  </si>
  <si>
    <t>ADMINISTRAÇÃO LOCAL DE OBRA</t>
  </si>
  <si>
    <t>EXECUÇÃO DE ALMOXARIFADO EM CANTEIRO DE OBRA EM CHAPA DE MADEIRA COMPENSADA, INCLUSO PRATELEIRAS. AF_02/2016</t>
  </si>
  <si>
    <t>EXECUÇÃO DE ESCRITÓRIO EM CANTEIRO DE OBRA EM CHAPA DE MADEIRA COMPENSADA, NÃO INCLUSO MOBILIÁRIO E EQUIPAMENTOS. AF_02/2016</t>
  </si>
  <si>
    <t>EXECUÇÃO DE RESERVATÓRIO ELEVADO DE ÁGUA (2000 LITROS) EM CANTEIRO DE OBRA, APOIADO EM ESTRUTURA DE MADEIRA. AF_02/2016</t>
  </si>
  <si>
    <t>TÊ DE REDUÇÃO, PVC, SOLDÁVEL, DN 32MM X 25MM, INSTALADO EM RAMAL OU SUB-RAMAL DE ÁGUA - FORNECIMENTO E INSTALAÇÃO. AF_12/2014</t>
  </si>
  <si>
    <t>RALO SIFONADO, PVC, DN 100 X 40 MM, JUNTA SOLDÁVEL, FORNECIDO E INSTALADO EM RAMAL DE DESCARGA OU EM RAMAL DE ESGOTO SANITÁRIO. AF_12/2014</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</si>
  <si>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</si>
  <si>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10,0 MM - MONTAGEM. AF_12/2015</t>
  </si>
  <si>
    <t>AJUDANTE DE CARPINTEIRO COM ENCARGOS COMPLEMENTARES</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</si>
  <si>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</si>
  <si>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</si>
  <si>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</si>
  <si>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</si>
  <si>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ARMAÇÃO DE BLOCO, VIGA BALDRAME OU SAPATA UTILIZANDO AÇO CA-50 DE 12,5 MM - MONTAGEM. AF_06/2017</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</si>
  <si>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</si>
  <si>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12,5 MM - MONTAGEM. AF_12/2015</t>
  </si>
  <si>
    <t>SERRALHEIRO COM ENCARGOS COMPLEMENTARES</t>
  </si>
  <si>
    <t>SOLDADOR COM ENCARGOS COMPLEMENTARES</t>
  </si>
  <si>
    <t>MONTADOR DE ESTRUTURA METÁLICA COM ENCARGOS COMPLEMENTARES</t>
  </si>
  <si>
    <t>un</t>
  </si>
  <si>
    <t>GUINDAUTO HIDRÁULICO, CAPACIDADE MÁXIMA DE CARGA 6200 KG, MOMENTO MÁXIMO DE CARGA 11,7 TM, ALCANCE MÁXIMO HORIZONTAL 9,70 M, INCLUSIVE CAMINHÃO TOCO PBT 16.000 KG, POTÊNCIA DE 189 CV - CHP DIURNO. AF_06/2014</t>
  </si>
  <si>
    <t>ORSE</t>
  </si>
  <si>
    <t>MÊS</t>
  </si>
  <si>
    <t>ENCARREGADO GERAL DE OBRAS COM ENCARGOS COMPLEMENTARES</t>
  </si>
  <si>
    <t>EXECUÇÃO DE REFEITÓRIO EM CANTEIRO DE OBRA EM CHAPA DE MADEIRA COMPENSADA, NÃO INCLUSO MOBILIÁRIO E EQUIPAMENTOS. AF_02/2016</t>
  </si>
  <si>
    <t>EXECUÇÃO DE SANITÁRIO E VESTIÁRIO EM CANTEIRO DE OBRA EM CHAPA DE MADEIRA COMPENSADA, NÃO INCLUSO MOBILIÁRIO. AF_02/2016</t>
  </si>
  <si>
    <t>EXECUÇÃO DE DEPÓSITO EM CANTEIRO DE OBRA EM CHAPA DE MADEIRA COMPENSADA, NÃO INCLUSO MOBILIÁRIO. AF_04/2016</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</si>
  <si>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</si>
  <si>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</si>
  <si>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</si>
  <si>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</si>
  <si>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</si>
  <si>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</si>
  <si>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</si>
  <si>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</si>
  <si>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TAPUME COM TELHA METÁLICA. AF_05/2018</t>
  </si>
  <si>
    <t>ESCAVADEIRA HIDRÁULICA SOBRE ESTEIRAS, CAÇAMBA 0,80 M3, PESO OPERACIONAL 17 T, POTENCIA BRUTA 111 HP - CHP DIURNO. AF_06/2014</t>
  </si>
  <si>
    <t>RETROESCAVADEIRA SOBRE RODAS COM CARREGADEIRA, TRAÇÃO 4X4, POTÊNCIA LÍQ. 88 HP, CAÇAMBA CARREG. CAP. MÍN. 1 M3, CAÇAMBA RETRO CAP. 0,26 M3, PESO OPERACIONAL MÍN. 6.674 KG, PROFUNDIDADE ESCAVAÇÃO MÁX. 4,37 M - CHP DIURNO. AF_06/2014</t>
  </si>
  <si>
    <t>VIBROACABADORA DE ASFALTO SOBRE ESTEIRAS, LARGURA DE PAVIMENTAÇÃO 1,90 M A 5,30 M, POTÊNCIA 105 HP CAPACIDADE 450 T/H - CHP DIURNO. AF_11/2014</t>
  </si>
  <si>
    <t>ROLO COMPACTADOR VIBRATÓRIO TANDEM AÇO LISO, POTÊNCIA 58 HP, PESO SEM/COM LASTRO 6,5 / 9,4 T, LARGURA DE TRABALHO 1,2 M - CHP DIURNO. AF_06/2014</t>
  </si>
  <si>
    <t>CAMINHÃO PIPA 10.000 L TRUCADO, PESO BRUTO TOTAL 23.000 KG, CARGA ÚTIL MÁXIMA 15.935 KG, DISTÂNCIA ENTRE EIXOS 4,8 M, POTÊNCIA 230 CV, INCLUSIVE TANQUE DE AÇO PARA TRANSPORTE DE ÁGUA - CHP DIURNO. AF_06/2014</t>
  </si>
  <si>
    <t>MOTONIVELADORA POTÊNCIA BÁSICA LÍQUIDA (PRIMEIRA MARCHA) 125 HP, PESO BRUTO 13032 KG, LARGURA DA LÂMINA DE 3,7 M - CHP DIURNO. AF_06/2014</t>
  </si>
  <si>
    <t>GRUPO DE SOLDAGEM COM GERADOR A DIESEL 60 CV PARA SOLDA ELÉTRICA, SOBRE 04 RODAS, COM MOTOR 4 CILINDROS 600 A - CHP DIURNO. AF_02/2016</t>
  </si>
  <si>
    <t>TRATOR DE ESTEIRAS, POTÊNCIA 100 HP, PESO OPERACIONAL 9,4 T, COM LÂMINA 2,19 M3 - CHP DIURNO. AF_06/2014</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</si>
  <si>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</si>
  <si>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</si>
  <si>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</si>
  <si>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</si>
  <si>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</si>
  <si>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SERRA CIRCULAR DE BANCADA COM MOTOR ELÉTRICO POTÊNCIA DE 5HP, COM COIFA PARA DISCO 10" - CHP DIURNO. AF_08/2015</t>
  </si>
  <si>
    <t>GUINCHO ELÉTRICO DE COLUNA, CAPACIDADE 400 KG, COM MOTO FREIO, MOTOR TRIFÁSICO DE 1,25 CV - CHP DIURNO. AF_03/2016</t>
  </si>
  <si>
    <t>ROLO COMPACTADOR VIBRATORIO TANDEM, ACO LISO, POTENCIA 125 HP, PESO SEM/COM LASTRO 10,20/11,65 T, LARGURA DE TRABALHO 1,73 M - CHP DIURNO. AF_11/2016</t>
  </si>
  <si>
    <t>TRATOR DE PNEUS COM POTÊNCIA DE 85 CV, TRAÇÃO 4X4, COM VASSOURA MECÂNICA ACOPLADA - CHP DIURNO. AF_03/2017</t>
  </si>
  <si>
    <t>ROLO COMPACTADOR DE PNEUS, ESTATICO, PRESSAO VARIAVEL, POTENCIA 110 HP, PESO SEM/COM LASTRO 10,8/27 T, LARGURA DE ROLAGEM 2,30 M - CHP DIURNO. AF_06/2017</t>
  </si>
  <si>
    <t>ESCAVADEIRA HIDRÁULICA SOBRE ESTEIRAS, CAÇAMBA 0,80 M3, PESO OPERACIONAL 17 T, POTENCIA BRUTA 111 HP - CHI DIURNO. AF_06/2014</t>
  </si>
  <si>
    <t>RETROESCAVADEIRA SOBRE RODAS COM CARREGADEIRA, TRAÇÃO 4X4, POTÊNCIA LÍQ. 88 HP, CAÇAMBA CARREG. CAP. MÍN. 1 M3, CAÇAMBA RETRO CAP. 0,26 M3, PESO OPERACIONAL MÍN. 6.674 KG, PROFUNDIDADE ESCAVAÇÃO MÁX. 4,37 M - CHI DIURNO. AF_06/2014</t>
  </si>
  <si>
    <t>VIBROACABADORA DE ASFALTO SOBRE ESTEIRAS, LARGURA DE PAVIMENTAÇÃO 1,90 M A 5,30 M, POTÊNCIA 105 HP CAPACIDADE 450 T/H - CHI DIURNO. AF_11/2014</t>
  </si>
  <si>
    <t>ROLO COMPACTADOR VIBRATÓRIO TANDEM AÇO LISO, POTÊNCIA 58 HP, PESO SEM/COM LASTRO 6,5 / 9,4 T, LARGURA DE TRABALHO 1,2 M - CHI DIURNO. AF_06/2014</t>
  </si>
  <si>
    <t>CAMINHÃO PIPA 10.000 L TRUCADO, PESO BRUTO TOTAL 23.000 KG, CARGA ÚTIL MÁXIMA 15.935 KG, DISTÂNCIA ENTRE EIXOS 4,8 M, POTÊNCIA 230 CV, INCLUSIVE TANQUE DE AÇO PARA TRANSPORTE DE ÁGUA - CHI DIURNO. AF_06/2014</t>
  </si>
  <si>
    <t>MOTONIVELADORA POTÊNCIA BÁSICA LÍQUIDA (PRIMEIRA MARCHA) 125 HP, PESO BRUTO 13032 KG, LARGURA DA LÂMINA DE 3,7 M - CHI DIURNO. AF_06/2014</t>
  </si>
  <si>
    <t>GRUPO DE SOLDAGEM COM GERADOR A DIESEL 60 CV PARA SOLDA ELÉTRICA, SOBRE 04 RODAS, COM MOTOR 4 CILINDROS 600 A - CHI DIURNO. AF_02/2016</t>
  </si>
  <si>
    <t>TRATOR DE ESTEIRAS, POTÊNCIA 100 HP, PESO OPERACIONAL 9,4 T, COM LÂMINA 2,19 M3 - CHI DIURNO. AF_06/2014</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</si>
  <si>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</si>
  <si>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</si>
  <si>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COMPACTADOR DE SOLOS DE PERCUSSÃO (SOQUETE) COM MOTOR A GASOLINA 4 TEMPOS, POTÊNCIA 4 CV - CHI DIURNO. AF_08/2015</t>
  </si>
  <si>
    <t>SERRA CIRCULAR DE BANCADA COM MOTOR ELÉTRICO POTÊNCIA DE 5HP, COM COIFA PARA DISCO 10" - CHI DIURNO. AF_08/2015</t>
  </si>
  <si>
    <t>GUINCHO ELÉTRICO DE COLUNA, CAPACIDADE 400 KG, COM MOTO FREIO, MOTOR TRIFÁSICO DE 1,25 CV - CHI DIURNO. AF_03/2016</t>
  </si>
  <si>
    <t>ROLO COMPACTADOR VIBRATORIO TANDEM, ACO LISO, POTENCIA 125 HP, PESO SEM/COM LASTRO 10,20/11,65 T, LARGURA DE TRABALHO 1,73 M - CHI DIURNO. AF_11/2016</t>
  </si>
  <si>
    <t>TRATOR DE PNEUS COM POTÊNCIA DE 85 CV, TRAÇÃO 4X4, COM VASSOURA MECÂNICA ACOPLADA - CHI DIURNO. AF_02/2017</t>
  </si>
  <si>
    <t>ROLO COMPACTADOR DE PNEUS, ESTATICO, PRESSAO VARIAVEL, POTENCIA 110 HP, PESO SEM/COM LASTRO 10,8/27 T, LARGURA DE ROLAGEM 2,30 M - CHI DIURNO. AF_06/2017</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</si>
  <si>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</si>
  <si>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</si>
  <si>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</si>
  <si>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</si>
  <si>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</si>
  <si>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FABRICAÇÃO E INSTALAÇÃO DE TESOURA INTEIRA EM AÇO, VÃO DE 12 M, PARA TELHA ONDULADA DE FIBROCIMENTO, METÁLICA, PLÁSTICA OU TERMOACÚSTICA, INCLUSO IÇAMENTO. AF_12/2015</t>
  </si>
  <si>
    <t>ESCAVAÇÃO MANUAL DE VIGA DE BORDA PARA RADIER. AF_09/2017</t>
  </si>
  <si>
    <t>COMPACTAÇÃO MECÂNICA DE SOLO PARA EXECUÇÃO DE RADIER, COM COMPACTADOR DE SOLOS A PERCUSSÃO. AF_09/2017</t>
  </si>
  <si>
    <t>FABRICAÇÃO, MONTAGEM E DESMONTAGEM DE FORMA PARA RADIER, EM MADEIRA SERRADA, 4 UTILIZAÇÕES. AF_09/2017</t>
  </si>
  <si>
    <t>CONCRETAGEM DE RADIER, PISO OU LAJE SOBRE SOLO, FCK 30 MPA, PARA ESPESSURA DE 20 CM - LANÇAMENTO, ADENSAMENTO E ACABAMENTO. AF_09/2017</t>
  </si>
  <si>
    <t>ARMAÇÃO DE PILAR OU VIGA DE UMA ESTRUTURA CONVENCIONAL DE CONCRETO ARMADO EM UMA EDIFICAÇÃO TÉRREA OU SOBRADO UTILIZANDO AÇO CA-50 DE 8,0 MM - MONTAGEM. AF_12/2015</t>
  </si>
  <si>
    <t>ARMAÇÃO DE LAJE DE UMA ESTRUTURA CONVENCIONAL DE CONCRETO ARMADO EM UMA EDIFICAÇÃO TÉRREA OU SOBRADO UTILIZANDO AÇO CA-50 DE 12,5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</si>
  <si>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</si>
  <si>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</si>
  <si>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</si>
  <si>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</si>
  <si>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</si>
  <si>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</si>
  <si>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8,0 MM, UTILIZADO EM LAJE. AF_12/2015</t>
  </si>
  <si>
    <t>CORTE E DOBRA DE AÇO CA-50, DIÂMETRO DE 12,5 MM, UTILIZADO EM LAJE. AF_12/2015</t>
  </si>
  <si>
    <t>ARMAÇÃO DE BLOCO, VIGA BALDRAME OU SAPATA UTILIZANDO AÇO CA-50 DE 8 MM - MONTAGEM. AF_06/2017</t>
  </si>
  <si>
    <t>ARMAÇÃO DE BLOCO, VIGA BALDRAME OU SAPATA UTILIZANDO AÇO CA-50 DE 16 MM - MONTAGEM. AF_06/2017</t>
  </si>
  <si>
    <t>CONCRETAGEM DE PILARES, FCK = 25 MPA, COM USO DE BOMBA EM EDIFICAÇÃO COM SEÇÃO MÉDIA DE PILARES MENOR OU IGUAL A 0,25 M² - LANÇAMENTO, ADENSAMENTO E ACABAMENTO. AF_12/2015</t>
  </si>
  <si>
    <t>CONCRETAGEM DE VIGAS E LAJES, FCK=20 MPA, PARA LAJES MACIÇAS OU NERVURADAS COM USO DE BOMBA EM EDIFICAÇÃO COM ÁREA MÉDIA DE LAJES MAIOR QUE 20 M² - LANÇAMENTO, ADENSAMENTO E ACABAMENTO. AF_12/2015</t>
  </si>
  <si>
    <t>PEÇA RETANGULAR PRÉ-MOLDADA, VOLUME DE CONCRETO DE 30 A 100 LITROS, TAXA DE AÇO APROXIMADA DE 30KG/M³. AF_01/2018</t>
  </si>
  <si>
    <t>ELETRODUTO FLEXÍVEL CORRUGADO, PEAD, DN 40 MM (1 1/4"), PARA CIRCUITOS TERMINAIS, INSTALADO EM LAJE - FORNECIMENTO E INSTALAÇÃO. AF_12/2015</t>
  </si>
  <si>
    <t>ELETRODUTO FLEXÍVEL CORRUGADO, PVC, DN 20 MM (1/2"), PARA CIRCUITOS TERMINAIS, INSTALADO EM PAREDE - FORNECIMENTO E INSTALAÇÃO. AF_12/2015</t>
  </si>
  <si>
    <t>ELETRODUTO FLEXÍVEL CORRUGADO REFORÇADO, PVC, DN 25 MM (3/4"), PARA CIRCUITOS TERMINAIS, INSTALADO EM PAREDE - FORNECIMENTO E INSTALAÇÃO. AF_12/2015</t>
  </si>
  <si>
    <t>ELETRODUTO FLEXÍVEL CORRUGADO REFORÇADO, PVC, DN 32 MM (1"), PARA CIRCUITOS TERMINAIS, INSTALADO EM PAREDE - FORNECIMENTO E INSTALAÇÃO. AF_12/2015</t>
  </si>
  <si>
    <t>ELETRODUTO FLEXÍVEL CORRUGADO, PEAD, DN 40 MM (1 1/4"),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</si>
  <si>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</si>
  <si>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</si>
  <si>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</si>
  <si>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</si>
  <si>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SOLDÁVEL, PVC, DN 32 MM (1), APARENTE, INSTALADO EM PAREDE - FORNECIMENTO E INSTALAÇÃO. AF_11/2016_P</t>
  </si>
  <si>
    <t>ELETRODUTO FLEXÍVEL CORRUGADO, PEAD, DN 63 (2")  - FORNECIMENTO E INSTALAÇÃO. AF_04/2016</t>
  </si>
  <si>
    <t>ELETRODUTO FLEXÍVEL CORRUGADO, PEAD, DN 90 (3) - FORNECIMENTO E INSTALAÇÃO. AF_04/2016</t>
  </si>
  <si>
    <t>ELETRODUTO FLEXÍVEL CORRUGADO, PEAD, DN 100 (4) - FORNECIMENTO E INSTALAÇÃO. AF_04/2016</t>
  </si>
  <si>
    <t>LUVA PARA ELETRODUTO, PVC, ROSCÁVEL, DN 25 MM (3/4"), PARA CIRCUITOS TERMINAIS, INSTALADA EM FORRO - FORNECIMENTO E INSTALAÇÃO. AF_12/2015</t>
  </si>
  <si>
    <t>LUVA PARA ELETRODUTO, PVC, ROSCÁVEL, DN 20 MM (1/2"), PARA CIRCUITOS TERMINAIS, INSTALADA EM PAREDE - FORNECIMENTO E INSTALAÇÃO. AF_12/2015</t>
  </si>
  <si>
    <t>CURVA 90 GRAUS PARA ELETRODUTO, PVC, ROSCÁVEL, DN 25 MM (3/4"), PARA CIRCUITOS TERMINAIS, INSTALADA EM FORRO - FORNECIMENTO E INSTALAÇÃO. AF_12/2015</t>
  </si>
  <si>
    <t>CURVA 90 GRAUS PARA ELETRODUTO, PVC, ROSCÁVEL, DN 20 MM (1/2"), PARA CIRCUITOS TERMINAIS, INSTALADA EM PAREDE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</si>
  <si>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</si>
  <si>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</si>
  <si>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</si>
  <si>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</si>
  <si>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50 MM², ANTI-CHAMA 0,6/1,0 KV, PARA DISTRIBUIÇÃO - FORNECIMENTO E INSTALAÇÃO. AF_12/2015</t>
  </si>
  <si>
    <t>CABO DE COBRE FLEXÍVEL ISOLADO, 95 MM², ANTI-CHAMA 0,6/1,0 KV, PARA DISTRIBUIÇÃO - FORNECIMENTO E INSTALAÇÃO. AF_12/2015</t>
  </si>
  <si>
    <t>CABO DE COBRE FLEXÍVEL ISOLADO, 185 MM², ANTI-CHAMA 0,6/1,0 KV, PARA DISTRIBUIÇÃO - FORNECIMENTO E INSTALAÇÃO. AF_12/2015</t>
  </si>
  <si>
    <t>CAIXA OCTOGONAL 3" X 3", PVC, INSTALADA EM LAJE - FORNECIMENTO E INSTALAÇÃO. AF_12/2015</t>
  </si>
  <si>
    <t>CONDULETE DE ALUMÍNIO, TIPO B, PARA ELETRODUTO DE AÇO GALVANIZADO DN 25 MM (1''), APARENTE - FORNECIMENTO E INSTALAÇÃO. AF_11/2016_P</t>
  </si>
  <si>
    <t>CONDULETE DE PVC, TIPO B, PARA ELETRODUTO DE PVC SOLDÁVEL DN 25 MM (3/4''), APARENTE - FORNECIMENTO E INSTALAÇÃO. AF_11/2016</t>
  </si>
  <si>
    <t>CONDULETE DE PVC, TIPO LB, PARA ELETRODUTO DE PVC SOLDÁVEL DN 25 MM (3/4''), APARENTE - FORNECIMENTO E INSTALAÇÃO. AF_11/2016</t>
  </si>
  <si>
    <t>SUPORTE PARAFUSADO COM PLACA DE ENCAIXE 4" X 2" ALTO (2,00 M DO PISO) PARA PONTO ELÉTRICO - FORNECIMENTO E INSTALAÇÃO. AF_12/2015</t>
  </si>
  <si>
    <t>SUPORTE PARAFUSADO COM PLACA DE ENCAIXE 4" X 2" MÉDIO (1,30 M DO PISO) PARA PONTO ELÉTRICO - FORNECIMENTO E INSTALAÇÃO. AF_12/2015</t>
  </si>
  <si>
    <t>INTERRUPTOR SIMPLES (1 MÓDULO), 10A/250V, SEM SUPORTE E SEM PLACA - FORNECIMENTO E INSTALAÇÃO. AF_12/2015</t>
  </si>
  <si>
    <t>INTERRUPTOR SIMPLES (2 MÓDULOS), 10A/250V, SEM SUPORTE E SEM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</si>
  <si>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</si>
  <si>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</si>
  <si>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</si>
  <si>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</si>
  <si>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BAIXA DE EMBUTIR (2 MÓDULOS), 2P+T 10 A, SEM SUPORTE E SEM PLACA - FORNECIMENTO E INSTALAÇÃO. AF_12/2015</t>
  </si>
  <si>
    <t>INTERRUPTOR SIMPLES (1 MÓDULO) COM 1 TOMADA DE EMBUTIR 2P+T 10 A,  INCLUINDO SUPORTE E PLACA - FORNECIMENTO E INSTALAÇÃO. AF_12/2015</t>
  </si>
  <si>
    <t>INTERRUPTOR SIMPLES (1 MÓDULO) COM 2 TOMADAS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</si>
  <si>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</si>
  <si>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</si>
  <si>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HASTE DE ATERRAMENTO 5/8  PARA SPDA - FORNECIMENTO E INSTALAÇÃO. AF_12/2017</t>
  </si>
  <si>
    <t>TUBO, PVC, SOLDÁVEL, DN 25MM, INSTALADO EM RAMAL DE DISTRIBUIÇÃO DE ÁGUA - FORNECIMENTO E INSTALAÇÃO. AF_12/2014</t>
  </si>
  <si>
    <t>TUBO, PVC, SOLDÁVEL, DN 25MM, INSTALADO EM PRUMADA DE ÁGUA - FORNECIMENTO E INSTALAÇÃO. AF_12/2014</t>
  </si>
  <si>
    <t>TUBO PVC, SÉRIE R, ÁGUA PLUVIAL, DN 75 MM, FORNECIDO E INSTALADO EM RAMAL DE ENCAMINHAMENTO. AF_12/2014</t>
  </si>
  <si>
    <t>TUBO PVC, SÉRIE R, ÁGUA PLUVIAL, DN 75 MM, FORNECIDO E INSTALADO EM CONDUTORES VERTICAIS DE ÁGUAS PLUVIAIS.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</si>
  <si>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</si>
  <si>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</si>
  <si>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</si>
  <si>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</si>
  <si>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</si>
  <si>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</si>
  <si>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</si>
  <si>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</si>
  <si>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</si>
  <si>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</si>
  <si>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</si>
  <si>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</si>
  <si>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</si>
  <si>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TUBO, PVC, SOLDÁVEL, DN  25 MM, INSTALADO EM RESERVAÇÃO DE ÁGUA DE EDIFICAÇÃO QUE POSSUA RESERVATÓRIO DE FIBRA/FIBROCIMENTO   FORNECIMENTO E INSTALAÇÃO. AF_06/2016</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</si>
  <si>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</si>
  <si>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</si>
  <si>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JOELHO 90 GRAUS COM BUCHA DE LATÃO, PVC, SOLDÁVEL, DN 25MM, X 3/4 INSTALADO EM RAMAL OU SUB-RAMAL DE ÁGUA - FORNECIMENTO E INSTALAÇÃO. AF_12/2014</t>
  </si>
  <si>
    <t>LUVA, PVC, SOLDÁVEL, DN 25MM, INSTALADO EM RAMAL OU SUB-RAMAL DE ÁGUA - FORNECIMENTO E INSTALAÇÃO. AF_12/2014</t>
  </si>
  <si>
    <t>TÊ COM BUCHA DE LATÃO NA BOLSA CENTRAL, PVC, SOLDÁVEL, DN 25MM X 1/2, INSTALADO EM RAMAL OU SUB-RAMAL DE ÁGUA - FORNECIMENTO E INSTALAÇÃO. AF_12/2014</t>
  </si>
  <si>
    <t>LUVA, PVC, SOLDÁVEL, DN 25MM, INSTALADO EM RAMAL DE DISTRIBUIÇÃO DE ÁGUA - FORNECIMENTO E INSTALAÇÃO. AF_12/2014</t>
  </si>
  <si>
    <t>TE, PVC, SOLDÁVEL, DN 25MM, 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</si>
  <si>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</si>
  <si>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</si>
  <si>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50MM, INSTALADO EM PRUMADA DE ÁGUA - FORNECIMENTO E INSTALAÇÃO. AF_12/2014</t>
  </si>
  <si>
    <t>JOELHO 90 GRAUS, PVC, SERIE R, ÁGUA PLUVIAL, DN 75 MM, JUNTA ELÁSTICA, FORNECIDO E INSTALADO EM RAMAL DE ENCAMINHAMENTO. AF_12/2014</t>
  </si>
  <si>
    <t>JOELHO 45 GRAUS, PVC, SERIE R, ÁGUA PLUVIAL, DN 75 MM, JUNTA ELÁSTICA, FORNECIDO E INSTALADO EM RAMAL DE ENCAMINHAMENTO. AF_12/2014</t>
  </si>
  <si>
    <t>LUVA, PVC, SOLDÁVEL, DN 25MM, INSTALADO EM PRUMADA DE ÁGUA - FORNECIMENTO E INSTALAÇÃO. AF_12/2014</t>
  </si>
  <si>
    <t>LUVA DE REDUÇÃO, PVC, SOLDÁVEL, DN 32MM X 25MM, INSTALADO EM PRUMADA DE ÁGUA - FORNECIMENTO E INSTALAÇÃO. AF_12/2014</t>
  </si>
  <si>
    <t>LUVA SIMPLES, PVC, SERIE R, ÁGUA PLUVIAL, DN 75 MM, JUNTA ELÁSTICA, FORNECIDO E INSTALADO EM RAMAL DE ENCAMINHAMENTO. AF_12/2014</t>
  </si>
  <si>
    <t>REDUÇÃO EXCÊNTRICA, PVC, SERIE R, ÁGUA PLUVIAL, DN 100 X 75 MM, JUNTA ELÁSTICA, FORNECIDO E INSTALADO EM RAMAL DE ENCAMINHAMENTO. AF_12/2014</t>
  </si>
  <si>
    <t>LUVA, PVC, SOLDÁVEL, DN 50MM, INSTALADO EM PRUMADA DE ÁGUA - FORNECIMENTO E INSTALAÇÃO.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</si>
  <si>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</si>
  <si>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</si>
  <si>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</si>
  <si>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</si>
  <si>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UNIÃO, PVC, SOLDÁVEL, DN 50MM, INSTALADO EM PRUMADA DE ÁGUA - FORNECIMENTO E INSTALAÇÃO. AF_12/2014</t>
  </si>
  <si>
    <t>LUVA SIMPLES, PVC, SERIE R, ÁGUA PLUVIAL, DN 75 MM, JUNTA ELÁSTICA, FORNECIDO E INSTALADO EM CONDUTORES VERTICAIS DE ÁGUAS PLUVIAIS. AF_12/2014</t>
  </si>
  <si>
    <t>TÊ DE REDUÇÃO, PVC, SOLDÁVEL, DN 32MM X 25MM, INSTALADO EM PRUMADA DE ÁGUA - FORNECIMENTO E INSTALAÇÃO. AF_12/2014</t>
  </si>
  <si>
    <t>TE, PVC, SOLDÁVEL, DN 50MM, INSTALADO EM PRUMADA DE ÁGUA - FORNECIMENTO E INSTALAÇÃO. AF_12/2014</t>
  </si>
  <si>
    <t>LUVA SIMPLES, PVC, SERIE R, ÁGUA PLUVIAL, DN 150 MM, JUNTA ELÁSTICA, FORNECIDO E INSTALADO EM CONDUTORES VERTICAIS DE ÁGUAS PLUVIAIS. AF_12/2014</t>
  </si>
  <si>
    <t>JUNÇÃO SIMPLES, PVC, SERIE R, ÁGUA PLUVIAL, DN 75 X 75 MM, JUNTA ELÁSTICA, FORNECIDO E INSTALADO EM CONDUTORES VERTICAIS DE ÁGUAS PLUVIAIS. AF_12/2014</t>
  </si>
  <si>
    <t>TÊ, PVC, SERIE R, ÁGUA PLUVIAL, DN 75 X 75 MM, JUNTA ELÁSTICA, FORNECIDO E INSTALADO EM CONDUTORES VERTICAIS DE ÁGUAS PLUVIAIS. AF_12/2014</t>
  </si>
  <si>
    <t>JUNÇÃO SIMPLES, PVC, SERIE R, ÁGUA PLUVIAL, DN 100 X 75 MM, JUNTA ELÁSTICA, FORNECIDO E INSTALADO EM CONDUTORES VERTICAIS DE ÁGUAS PLUVIAIS. AF_12/2014</t>
  </si>
  <si>
    <t>JOELHO 90 GRAUS, PVC, SERIE NORMAL, ESGOTO PREDIAL, DN 50 MM, JUNTA ELÁSTICA, FORNECIDO E INSTALADO EM RAMAL DE DESCARGA OU RAMAL DE ESGOTO SANITÁRIO. AF_12/2014</t>
  </si>
  <si>
    <t>JOELHO 90 GRAUS, PVC, SERIE NORMAL, ESGOTO PREDIAL, DN 75 MM, JUNTA ELÁSTICA, FORNECIDO E INSTALADO EM RAMAL DE DESCARGA OU RAMAL DE ESGOTO SANITÁRIO. AF_12/2014</t>
  </si>
  <si>
    <t>JOELHO 45 GRAUS, PVC, SERIE NORMAL, ESGOTO PREDIAL, DN 75 MM, JUNTA ELÁSTICA, FORNECIDO E INSTALADO EM RAMAL DE DESCARGA OU RAMAL DE ESGOTO SANITÁRIO. AF_12/2014</t>
  </si>
  <si>
    <t>CURVA CURTA 90 GRAUS, PVC, SERIE NORMAL, ESGOTO PREDIAL, DN 100 MM, JUNTA ELÁSTICA, FORNECIDO E INSTALADO EM RAMAL DE DESCARGA OU RAMAL DE ESGOTO SANITÁRIO.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</si>
  <si>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</si>
  <si>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</si>
  <si>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SIMPLES, PVC, SERIE NORMAL, ESGOTO PREDIAL, DN 75 MM, JUNTA ELÁSTICA, FORNECIDO E INSTALADO EM RAMAL DE DESCARGA OU RAMAL DE ESGOTO SANITÁRIO. AF_12/2014</t>
  </si>
  <si>
    <t>LUVA SIMPLES, PVC, SERIE NORMAL, ESGOTO PREDIAL, DN 100 MM, JUNTA ELÁSTICA,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</si>
  <si>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</si>
  <si>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</si>
  <si>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</si>
  <si>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</si>
  <si>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</si>
  <si>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</si>
  <si>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</si>
  <si>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JOELHO 45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</si>
  <si>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</si>
  <si>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SIMPLES, PVC, SERIE NORMAL, ESGOTO PREDIAL, DN 75 MM, JUNTA ELÁSTICA, FORNECIDO E INSTALADO EM PRUMADA DE ESGOTO SANITÁRIO OU VENTILAÇÃO. AF_12/2014</t>
  </si>
  <si>
    <t>LUVA SIMPLES, PVC, SERIE NORMAL, ESGOTO PREDIAL, DN 100 MM, JUNTA ELÁSTICA, FORNECIDO E INSTALADO EM PRUMADA DE ESGOTO SANITÁRIO OU VENTILAÇÃO.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</si>
  <si>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</si>
  <si>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</si>
  <si>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</si>
  <si>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</si>
  <si>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JOELHO 45 GRAUS, PVC, SERIE NORMAL, ESGOTO PREDIAL, DN 100 MM, JUNTA ELÁSTICA, FORNECIDO E INSTALADO EM SUBCOLETOR AÉREO DE ESGOTO SANITÁRIO. AF_12/2014</t>
  </si>
  <si>
    <t>LUVA SIMPLES, PVC, SERIE NORMAL, ESGOTO PREDIAL, DN 100 MM, JUNTA ELÁSTICA, FORNECIDO E INSTALADO EM SUBCOLETOR AÉREO DE ESGOTO SANITÁRIO. AF_12/2014</t>
  </si>
  <si>
    <t>JUNÇÃO SIMPLES, PVC, SERIE NORMAL, ESGOTO PREDIAL, DN 100 X 100 MM, JUNTA ELÁSTICA, FORNECIDO E INSTALADO EM SUBCOLETOR AÉREO DE ESGOTO SANITÁRIO. AF_12/2014</t>
  </si>
  <si>
    <t>TÊ, PVC, SOLDÁVEL, DN  25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</si>
  <si>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</si>
  <si>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CAIXA SIFONADA, PVC, DN 100 X 100 X 50 MM, FORNECIDA E INSTALADA EM RAMAIS DE ENCAMINHAMENTO DE ÁGUA PLUVIAL. AF_12/2014</t>
  </si>
  <si>
    <t>PONTO DE CONSUMO TERMINAL DE ÁGUA FRIA (SUBRAMAL) COM TUBULAÇÃO DE PVC, DN 25 MM, INSTALADO EM RAMAL DE ÁGUA, INCLUSOS RASGO E CHUMBAMENTO EM ALVENARIA. AF_12/2014</t>
  </si>
  <si>
    <t>KIT DE REGISTRO DE PRESSÃO BRUTO DE LATÃO ¾", INCLUSIVE CONEXÕES, ROSCÁVEL, INSTALADO EM RAMAL DE ÁGUA FRIA - FORNECIMENTO E INSTALAÇÃO. AF_12/2014</t>
  </si>
  <si>
    <t>KIT DE REGISTRO DE GAVETA BRUTO DE LATÃO ¾", INCLUSIVE CONEXÕES, ROSCÁVEL, INSTALADO EM RAMAL DE ÁGUA FRIA - FORNECIMENTO E INSTALAÇÃO. AF_12/2014</t>
  </si>
  <si>
    <t>REGISTRO DE PRESSÃO BRUTO, LATÃO, ROSCÁVEL, 3/4", COM ACABAMENTO E CANOPLA CROMADOS. FORNECIDO E INSTALADO EM RAMAL DE ÁGUA. AF_12/2014</t>
  </si>
  <si>
    <t>REGISTRO DE GAVETA BRUTO, LATÃO, ROSCÁVEL, 1 1/4, COM ACABAMENTO E CANOPLA CROMADOS, INSTALADO EM RESERVAÇÃO DE ÁGUA DE EDIFICAÇÃO QUE POSSUA RESERVATÓRIO DE FIBRA/FIBROCIMENTO  FORNECIMENTO E INSTALAÇÃO. AF_06/2016</t>
  </si>
  <si>
    <t>TORNEIRA DE BOIA, ROSCÁVEL, 3/4 , FORNECIDA E INSTALADA EM RESERVAÇÃO DE ÁGUA. AF_06/2016</t>
  </si>
  <si>
    <t>FURO EM ALVENARIA PARA DIÂMETROS MENORES OU IGUAIS A 40 MM. AF_05/2015</t>
  </si>
  <si>
    <t>FURO EM ALVENARIA PARA DIÂMETROS MAIORES QUE 40 MM E MENORES OU IGUAIS A 75 MM. AF_05/2015</t>
  </si>
  <si>
    <t>FURO EM ALVENARIA PARA DIÂMETROS MAIORES QUE 75 MM. AF_05/2015</t>
  </si>
  <si>
    <t>RASGO EM ALVENARIA PARA RAMAIS/ DISTRIBUIÇÃO COM DIAMETROS MENORES OU IGUAIS A 40 MM. AF_05/2015</t>
  </si>
  <si>
    <t>PASSANTE TIPO TUBO DE DIÂMETRO MENOR OU IGUAL A 40 MM, FIXADO EM LAJE. AF_05/2015</t>
  </si>
  <si>
    <t>PASSANTE TIPO TUBO DE DIÂMETRO MAIORES QUE 40 MM E MENORES OU IGUAIS A 75 MM, FIXADO EM LAJE. AF_05/2015</t>
  </si>
  <si>
    <t>PASSANTE TIPO TUBO DE DIÂMETRO MAIOR QUE 75 MM, FIXADO EM LAJE. AF_05/2015</t>
  </si>
  <si>
    <t>CHUMBAMENTO LINEAR EM ALVENARIA PARA RAMAIS/DISTRIBUIÇÃO COM DIÂMETROS MENORES OU IGUAIS A 40 MM. AF_05/2015</t>
  </si>
  <si>
    <t>CHUMBAMENTO LINEAR EM ALVENARIA PARA RAMAIS/DISTRIBUIÇÃO COM DIÂMETROS MAIORES QUE 40 MM E MENORES OU IGUAIS A 75 MM. AF_05/2015</t>
  </si>
  <si>
    <t>FIXAÇÃO DE TUBOS HORIZONTAIS DE PVC, CPVC OU COBRE DIÂMETROS MENORES OU IGUAIS A 40 MM OU ELETROCALHAS ATÉ 150MM DE LARGURA, COM ABRAÇADEIRA METÁLICA RÍGIDA TIPO D 1/2, FIXADA EM PERFILADO EM LAJE. AF_05/2015</t>
  </si>
  <si>
    <t>FIXAÇÃO DE TUBOS VERTICAIS DE PPR DIÂMETROS MENORES OU IGUAIS A 40 MM COM ABRAÇADEIRA METÁLICA RÍGIDA TIPO D 1/2", FIXADA EM PERFILADO EM ALVENARIA.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</si>
  <si>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</si>
  <si>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</si>
  <si>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</si>
  <si>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</si>
  <si>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</si>
  <si>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</si>
  <si>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</si>
  <si>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ESCAVAÇÃO MECANIZADA PARA BLOCO DE COROAMENTO OU SAPATA, COM PREVISÃO DE FÔRMA, COM RETROESCAVADEIRA. AF_06/2017</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</si>
  <si>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</si>
  <si>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</si>
  <si>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T</t>
  </si>
  <si>
    <t>UMIDIFICAÇÃO DE MATERIAL PARA VALAS COM CAMINHÃO PIPA 10000L. AF_11/2016</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</si>
  <si>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</si>
  <si>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</si>
  <si>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</si>
  <si>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EM BETONEIRA. AF_06/2014</t>
  </si>
  <si>
    <t>(COMPOSIÇÃO REPRESENTATIVA) DE ALVENARIA DE BLOCOS DE CONCRETO ESTRUTURAL 14X19X39 CM, (ESPESSURA 14 CM), FBK = 4,5 MPA, UTILIZANDO PALHETA, PARA EDIFICAÇÃO HABITACIONAL. AF_10/2015</t>
  </si>
  <si>
    <t>REVESTIMENTO CERÂMICO PARA PISO COM PLACAS TIPO PORCELANATO DE DIMENSÕES 60X60 CM APLICADA EM AMBIENTES DE ÁREA MAIOR QUE 10 M². AF_06/2014</t>
  </si>
  <si>
    <t>APLICACAO DE TINTA A BASE DE EPOXI SOBRE PISO</t>
  </si>
  <si>
    <t>RODAPÉ CERÂMICO DE 7CM DE ALTURA COM PLACAS TIPO ESMALTADA EXTRA DE DIMENSÕES 60X60CM. AF_06/2014</t>
  </si>
  <si>
    <t>CHAPISCO APLICADO EM ALVENARIAS E ESTRUTURAS DE CONCRETO INTERNAS, COM ROLO PARA TEXTURA ACRÍLICA.  ARGAMASSA INDUSTRIALIZADA COM PREPARO EM MISTURADOR 300 KG. AF_06/2014</t>
  </si>
  <si>
    <t>CHAPISCO APLICADO EM ALVENARIAS E ESTRUTURAS DE CONCRETO INTERNAS, COM COLHER DE PEDREIRO.  ARGAMASSA TRAÇO 1:3 COM PREPARO EM BETONEIRA 400L. AF_06/2014</t>
  </si>
  <si>
    <t>CHAPISCO APLICADO EM ALVENARIA (SEM PRESENÇA DE VÃOS) E ESTRUTURAS DE CONCRETO DE FACHADA, COM COLHER DE PEDREIRO.  ARGAMASSA TRAÇO 1:3 COM PREPARO EM BETONEIRA 400L. AF_06/2014</t>
  </si>
  <si>
    <t>CHAPISCO APLICADO EM ALVENARIA (COM PRESENÇA DE VÃOS) E ESTRUTURAS DE CONCRETO DE FACHADA, COM ROLO PARA TEXTURA ACRÍLICA.  ARGAMASSA INDUSTRIALIZADA COM PREPARO EM MISTURADOR 300 KG. AF_06/2014</t>
  </si>
  <si>
    <t>EMBOÇO, PARA RECEBIMENTO DE CERÂMICA, EM ARGAMASSA TRAÇO 1:2:8, PREPARO MECÂNICO COM BETONEIRA 400L,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</si>
  <si>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</si>
  <si>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</si>
  <si>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MASSA ÚNICA, PARA RECEBIMENTO DE PINTURA, EM ARGAMASSA TRAÇO 1:2:8, PREPARO MANUAL, APLICADA MANUALMENTE EM FACES INTERNAS DE PAREDES, ESPESSURA DE 10MM, COM EXECUÇÃO DE TALISCAS. AF_06/2014</t>
  </si>
  <si>
    <t>EMBOÇO OU MASSA ÚNICA EM ARGAMASSA TRAÇO 1:2:8, PREPARO MANUAL, APLICADA MANUALMENTE EM PANOS DE FACHADA COM PRESENÇA DE VÃOS, ESPESSURA DE 25 MM. AF_06/2014</t>
  </si>
  <si>
    <t>REVESTIMENTO CERÂMICO PARA PAREDES INTERNAS COM PLACAS TIPO ESMALTADA EXTRA DE DIMENSÕES 25X35 CM APLICADAS EM AMBIENTES DE ÁREA MAIOR QUE 5 M² A MEIA ALTURA DAS PAREDES. AF_06/2014</t>
  </si>
  <si>
    <t>L</t>
  </si>
  <si>
    <t>DEMOLIÇÃO PARCIAL DE PAVIMENTO ASFÁLTICO, DE FORMA MECANIZADA, SEM REAPROVEITAMENTO. AF_12/2017</t>
  </si>
  <si>
    <t>LIMPEZA MECANIZADA DE CAMADA VEGETAL, VEGETAÇÃO E PEQUENAS ÁRVORES (DIÂMETRO DE TRONCO MENOR QUE 0,20 M), COM TRATOR DE ESTEIRAS.AF_05/2018</t>
  </si>
  <si>
    <t>AJUDANTE DE ARMADOR COM ENCARGOS COMPLEMENTARES</t>
  </si>
  <si>
    <t>AJUDANTE ESPECIALIZADO COM ENCARGOS COMPLEMENTARES</t>
  </si>
  <si>
    <t>ARMADOR COM ENCARGOS COMPLEMENTARES</t>
  </si>
  <si>
    <t>ASSENTADOR DE TUBOS COM ENCARGOS COMPLEMENTARES</t>
  </si>
  <si>
    <t>AUXILIAR DE SERRALHEIRO COM ENCARGOS COMPLEMENTARES</t>
  </si>
  <si>
    <t>AZULEJISTA OU LADRILHISTA COM ENCARGOS COMPLEMENTARES</t>
  </si>
  <si>
    <t>IMPERMEABILIZADOR COM ENCARGOS COMPLEMENTARES</t>
  </si>
  <si>
    <t>MARMORISTA/GRANITEIRO COM ENCARGOS COMPLEMENTARES</t>
  </si>
  <si>
    <t>MONTADOR ELETROMECÃNICO COM ENCARGOS COMPLEMENTARES</t>
  </si>
  <si>
    <t>MOTORISTA OPERADOR DE MUNCK COM ENCARGOS COMPLEMENTARES</t>
  </si>
  <si>
    <t>OPERADOR DE MÁQUINAS E EQUIPAMENTOS COM ENCARGOS COMPLEMENTARES</t>
  </si>
  <si>
    <t>PINTOR COM ENCARGOS COMPLEMENTARES</t>
  </si>
  <si>
    <t>RASTELEIRO COM ENCARGOS COMPLEMENTARES</t>
  </si>
  <si>
    <t>TELHADISTA COM ENCARGOS COMPLEMENTARES</t>
  </si>
  <si>
    <t>JARDINEIRO COM ENCARGOS COMPLEMENTARES</t>
  </si>
  <si>
    <t>ALMOXARIFE COM ENCARGOS COMPLEMENTARES</t>
  </si>
  <si>
    <t>ENGENHEIRO CIVIL DE OBRA SENIOR COM ENCARGOS COMPLEMENTARES</t>
  </si>
  <si>
    <t>MESTRE DE OBRAS COM ENCARGOS COMPLEMENTARES</t>
  </si>
  <si>
    <t>ENGENHEIRO SANITARISTA COM ENCARGOS COMPLEMENTARES</t>
  </si>
  <si>
    <t>MES</t>
  </si>
  <si>
    <t>BAIRRO:</t>
  </si>
  <si>
    <t>CASA QUÍMICA</t>
  </si>
  <si>
    <t>!EM PROCESSO DE DESATIVACAO! HASTE DE ATERRAMENTO EM ACO COM 3,00 M DE COMPRIMENTO E DN = 5/8", REVESTIDA COM BAIXA CAMADA DE COBRE, SEM CONECTOR</t>
  </si>
  <si>
    <t>!EM PROCESSO DESATIVACAO! ELETRODUTO EM ACO GALVANIZADO ELETROLITICO, LEVE, DIAMETRO 1", PAREDE DE 0,90 MM</t>
  </si>
  <si>
    <t>ADESIVO ESTRUTURAL A BASE DE RESINA EPOXI, BICOMPONENTE, PASTOSO (TIXOTROPICO)</t>
  </si>
  <si>
    <t>ADESIVO PLASTICO PARA PVC, FRASCO COM 850 GR</t>
  </si>
  <si>
    <t>ANEL BORRACHA PARA TUBO ESGOTO PREDIAL DN 75 MM (NBR 5688)</t>
  </si>
  <si>
    <t>AR CONDICIONADO SPLIT INVERTER, HI-WALL (PAREDE), 12000 BTU/H, CICLO FRIO, 60HZ, CLASSIFICACAO A (SELO PROCEL), GAS HFC, CONTROLE S/FIO</t>
  </si>
  <si>
    <t>ARAME RECOZIDO 16 BWG, D = 1,65 MM (0,016 KG/M) OU 18 BWG, D = 1,25 MM (0,01 KG/M)</t>
  </si>
  <si>
    <t>AREIA GROSSA - POSTO JAZIDA/FORNECEDOR (RETIRADO NA JAZIDA, SEM TRANSPORTE)</t>
  </si>
  <si>
    <t>AREIA MEDIA - POSTO JAZIDA/FORNECEDOR (RETIRADO NA JAZIDA, SEM TRANSPORTE)</t>
  </si>
  <si>
    <t>AREIA PARA ATERRO - POSTO JAZIDA/FORNECEDOR (RETIRADO NA JAZIDA, SEM TRANSPORTE)</t>
  </si>
  <si>
    <t>ARGAMASSA COLANTE AC I PARA CERAMICAS</t>
  </si>
  <si>
    <t>ARGAMASSA COLANTE TIPO AC III</t>
  </si>
  <si>
    <t>ARGAMASSA COLANTE TIPO AC III E</t>
  </si>
  <si>
    <t>ARRUELA QUADRADA EM ACO GALVANIZADO, DIMENSAO = 38 MM, ESPESSURA = 3MM, DIAMETRO DO FURO= 18 MM</t>
  </si>
  <si>
    <t>BASE PARA MASTRO DE PARA-RAIOS DIAMETRO NOMINAL 1 1/2"</t>
  </si>
  <si>
    <t>BUCHA DE NYLON SEM ABA S10, COM PARAFUSO DE 6,10 X 65 MM EM ACO ZINCADO COM ROSCA SOBERBA, CABECA CHATA E FENDA PHILLIPS</t>
  </si>
  <si>
    <t>BUCHA DE NYLON SEM ABA S6, COM PARAFUSO DE 4,20 X 40 MM EM ACO ZINCADO COM ROSCA SOBERBA, CABECA CHATA E FENDA PHILLIPS</t>
  </si>
  <si>
    <t>CABO DE COBRE NU 35 MM2 MEIO-DURO</t>
  </si>
  <si>
    <t>CABO DE COBRE NU 50 MM2 MEIO-DURO</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</si>
  <si>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</si>
  <si>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</si>
  <si>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</si>
  <si>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</si>
  <si>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95 MM2</t>
  </si>
  <si>
    <t>CABO DE COBRE, FLEXIVEL, CLASSE 4 OU 5, ISOLACAO EM PVC/A, ANTICHAMA BWF-B, 1 CONDUTOR, 450/750 V, SECAO NOMINAL 2,5 MM2</t>
  </si>
  <si>
    <t>CABO DE COBRE, FLEXIVEL, CLASSE 4 OU 5, ISOLACAO EM PVC/A, ANTICHAMA BWF-B, 1 CONDUTOR, 450/750 V, SECAO NOMINAL 4 MM2</t>
  </si>
  <si>
    <t>CABO DE COBRE, FLEXIVEL, CLASSE 4 OU 5, ISOLACAO EM PVC/A, ANTICHAMA BWF-B, 1 CONDUTOR, 450/750 V, SECAO NOMINAL 6 MM2</t>
  </si>
  <si>
    <t>CAIBRO NAO APARELHADO  *7,5 X 7,5* CM, EM MACARANDUBA, ANGELIM OU EQUIVALENTE DA REGIAO -  BRUTA</t>
  </si>
  <si>
    <t>CAIBRO 5 X 5 CM EM PINUS, MISTA OU EQUIVALENTE DA REGIAO - BRUTA</t>
  </si>
  <si>
    <t>CAIXA D'AGUA EM POLIETILENO 2000 LITROS, COM TAMPA</t>
  </si>
  <si>
    <t>CAIXA DE PASSAGEM, EM PVC, DE 4" X 2", PARA ELETRODUTO FLEXIVEL CORRUGADO</t>
  </si>
  <si>
    <t>CAIXA OCTOGONAL DE FUNDO MOVEL, EM PVC, DE 3" X 3", PARA ELETRODUTO FLEXIVEL CORRUGADO</t>
  </si>
  <si>
    <t>CAIXA SIFONADA PVC, 150 X 150 X 50 MM, COM GRELHA QUADRADA BRANCA (NBR 5688)</t>
  </si>
  <si>
    <t>CAIXA SIFONADA PVC, 150 X 185 X 75 MM, COM GRELHA QUADRADA BRANCA</t>
  </si>
  <si>
    <t>CALHA QUADRADA DE CHAPA DE ACO GALVANIZADA NUM 24, CORTE 33 CM</t>
  </si>
  <si>
    <t>CANTONEIRA ACO ABAS IGUAIS (QUALQUER BITOLA), ESPESSURA ENTRE 1/8" E 1/4"</t>
  </si>
  <si>
    <t>CHAPA DE MADEIRA COMPENSADA PLASTIFICADA PARA FORMA DE CONCRETO, DE 2,20 x 1,10 M, E = 18 MM</t>
  </si>
  <si>
    <t>CHUMBADOR DE ACO, 1" X 600 MM, PARA POSTES DE ACO COM BASE, INCLUSO PORCA E ARRUELA</t>
  </si>
  <si>
    <t>CHUVEIRO COMUM EM PLASTICO BRANCO, COM CANO, 3 TEMPERATURAS, 5500 W (110/220 V)</t>
  </si>
  <si>
    <t>CIMENTO PORTLAND DE ALTO FORNO (AF) CP III-40</t>
  </si>
  <si>
    <t>CIMENTO PORTLAND ESTRUTURAL BRANCO CPB-32</t>
  </si>
  <si>
    <t>CONCRETO USINADO BOMBEAVEL, CLASSE DE RESISTENCIA C20, COM BRITA 0 E 1, SLUMP = 100 +/- 20 MM, INCLUI SERVICO DE BOMBEAMENTO (NBR 8953)</t>
  </si>
  <si>
    <t>CONCRETO USINADO BOMBEAVEL, CLASSE DE RESISTENCIA C25, COM BRITA 0 E 1, SLUMP = 100 +/- 20 MM, INCLUI SERVICO DE BOMBEAMENTO (NBR 8953)</t>
  </si>
  <si>
    <t>CONCRETO USINADO BOMBEAVEL, CLASSE DE RESISTENCIA C30, COM BRITA 0 E 1, SLUMP = 100 +/- 20 MM, INCLUI SERVICO DE BOMBEAMENTO (NBR 8953)</t>
  </si>
  <si>
    <t>CONDULETE DE ALUMINIO TIPO B, PARA ELETRODUTO ROSCAVEL DE 1", COM TAMPA CEGA</t>
  </si>
  <si>
    <t>CONJUNTO DE LIGACAO PARA BACIA SANITARIA AJUSTAVEL, EM PLASTICO BRANCO, COM TUBO, CANOPLA E ESPUDE</t>
  </si>
  <si>
    <t>CRUZETA DE FERRO GALVANIZADO, COM ROSCA BSP, DE 2"</t>
  </si>
  <si>
    <t>CUBA ACO INOX (AISI 304) DE EMBUTIR COM VALVULA 3 1/2 ", DE *46 X 30 X 12* CM</t>
  </si>
  <si>
    <t>CURVA 90 GRAUS, PARA ELETRODUTO, EM ACO GALVANIZADO ELETROLITICO, DIAMETRO DE 25 MM (1")</t>
  </si>
  <si>
    <t>CURVA 90 GRAUS, PARA ELETRODUTO, EM ACO GALVANIZADO ELETROLITICO, DIAMETRO DE 50 MM (2")</t>
  </si>
  <si>
    <t>DESMOLDANTE PROTETOR PARA FORMAS DE MADEIRA, DE BASE OLEOSA EMULSIONADA EM AGUA</t>
  </si>
  <si>
    <t>DISJUNTOR TERMOMAGNETICO TRIPOLAR 600 A / 600 V, TIPO LXD / ICC - 40 KA</t>
  </si>
  <si>
    <t>DISJUNTOR TIPO DIN/IEC, MONOPOLAR DE 6  ATE  32A</t>
  </si>
  <si>
    <t>DISJUNTOR TIPO DIN/IEC, TRIPOLAR DE 10 ATE 50A</t>
  </si>
  <si>
    <t>ELETRICISTA</t>
  </si>
  <si>
    <t>ELETRODO REVESTIDO AWS - E6013, DIAMETRO IGUAL A 4,00 MM</t>
  </si>
  <si>
    <t>ELETRODO REVESTIDO AWS - E7018, DIAMETRO IGUAL A 4,00 MM</t>
  </si>
  <si>
    <t>ELETRODUTO DE PVC RIGIDO SOLDAVEL, CLASSE B, DE 32 MM</t>
  </si>
  <si>
    <t>ELETRODUTO FLEXIVEL, EM ACO GALVANIZADO, REVESTIDO EXTERNAMENTE COM PVC PRETO, DIAMETRO EXTERNO DE 60 MM (2"), TIPO SEALTUBO</t>
  </si>
  <si>
    <t>ELETRODUTO PVC FLEXIVEL CORRUGADO, REFORCADO, COR LARANJA, DE 25 MM, PARA LAJES E PISOS</t>
  </si>
  <si>
    <t>ELETRODUTO PVC FLEXIVEL CORRUGADO, REFORCADO, COR LARANJA, DE 32 MM, PARA LAJES E PISOS</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</si>
  <si>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</si>
  <si>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</si>
  <si>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</si>
  <si>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</si>
  <si>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ESPACADOR / DISTANCIADOR CIRCULAR COM ENTRADA LATERAL, EM PLASTICO, PARA VERGALHAO *4,2 A 12,5* MM, COBRIMENTO 20 MM</t>
  </si>
  <si>
    <t>EXTINTOR DE INCENDIO PORTATIL COM CARGA DE AGUA PRESSURIZADA DE 10 L, CLASSE A</t>
  </si>
  <si>
    <t>EXTINTOR DE INCENDIO PORTATIL COM CARGA DE PO QUIMICO SECO (PQS) DE 4 KG, CLASSE BC</t>
  </si>
  <si>
    <t>FECHADURA ESPELHO PARA PORTA EXTERNA, EM ACO INOX (MAQUINA, TESTA E CONTRA-TESTA) E EM ZAMAC (MACANETA, LINGUETA E TRINCOS) COM ACABAMENTO CROMADO, MAQUINA DE 40 MM, INCLUINDO CHAVE TIPO CILINDRO</t>
  </si>
  <si>
    <t>FECHADURA ROSETA REDONDA PARA PORTA DE BANHEIRO, EM ACO INOX (MAQUINA, TESTA E CONTRA-TESTA) E EM ZAMAC (MACANETA, LINGUETA E TRINCOS) COM ACABAMENTO CROMADO, MAQUINA DE 40 MM, INCLUINDO CHAVE TIPO TRANQUETA</t>
  </si>
  <si>
    <t>FERROLHO COM FECHO / TRINCO REDONDO, EM ACO GALVANIZADO / ZINCADO, DE SOBREPOR, COM COMPRIMENTO DE 8" E ESPESSURA MINIMA DA CHAPA DE 1,50 MM</t>
  </si>
  <si>
    <t>FITA ISOLANTE ADESIVA ANTICHAMA, USO ATE 750 V, EM ROLO DE 19 MM X 20 M</t>
  </si>
  <si>
    <t>FITA ISOLANTE ADESIVA ANTICHAMA, USO ATE 750 V, EM ROLO DE 19 MM X 5 M</t>
  </si>
  <si>
    <t>FITA VEDA ROSCA EM ROLOS DE 18 MM X 10 M (L X C)</t>
  </si>
  <si>
    <t>FITA VEDA ROSCA EM ROLOS DE 18 MM X 25 M (L X C)</t>
  </si>
  <si>
    <t>FITA VEDA ROSCA EM ROLOS DE 18 MM X 50 M (L X C)</t>
  </si>
  <si>
    <t>FORRO DE PVC LISO, BRANCO, REGUA DE 10 CM, ESPESSURA DE 8 MM A 10 MM (COM COLOCACAO / SEM ESTRUTURA METALICA)</t>
  </si>
  <si>
    <t>FUNDO ANTICORROSIVO PARA METAIS FERROSOS (ZARCAO)</t>
  </si>
  <si>
    <t>GRANITO PARA BANCADA, POLIDO, TIPO ANDORINHA/ QUARTZ/ CASTELO/ CORUMBA OU OUTROS EQUIVALENTES DA REGIAO, E=  *2,5* CM</t>
  </si>
  <si>
    <t>GUARNICAO/MOLDURA DE ACABAMENTO PARA ESQUADRIA DE ALUMINIO ANODIZADO NATURAL, PARA 1 FACE</t>
  </si>
  <si>
    <t>HASTE RETA PARA GANCHO DE FERRO GALVANIZADO, COM ROSCA 1/4 " X 30 CM PARA FIXACAO DE TELHA METALICA, INCLUI PORCA E ARRUELAS DE VEDACAO</t>
  </si>
  <si>
    <t>ISOLADOR DE PORCELANA, TIPO BUCHA, PARA TENSAO DE *15* KV</t>
  </si>
  <si>
    <t>JANELA DE CORRER EM ALUMINIO, 100 X 120 CM (A X L), 2 FLS,  SEM BANDEIRA,  ACABAMENTO ACET OU BRILHANTE, BATENTE/REQUADRO DE 6 A 14 CM, COM VIDRO, SEM GUARNICAO</t>
  </si>
  <si>
    <t>JANELA MAXIM AR EM ALUMINIO, 80 X 60 CM (A X L), BATENTE/REQUADRO DE 4 A 14 CM, COM VIDRO, SEM GUARNICAO/ALIZAR</t>
  </si>
  <si>
    <t>JUNCAO SIMPLES, PVC, DN 100 X 50 MM, SERIE NORMAL PARA ESGOTO PREDIAL</t>
  </si>
  <si>
    <t>JUNCAO SIMPLES, PVC, 45 GRAUS, DN 100 X 100 MM, SERIE NORMAL PARA ESGOTO PREDIAL</t>
  </si>
  <si>
    <t>LIXA D'AGUA EM FOLHA, GRAO 100</t>
  </si>
  <si>
    <t>LIXA EM FOLHA PARA PAREDE OU MADEIRA, NUMERO 120 (COR VERMELHA)</t>
  </si>
  <si>
    <t>LOCACAO DE APRUMADOR METALICO DE PILAR, COM ALTURA E ANGULO REGULAVEIS, EXTENSAO DE *1,50* A *2,80* M</t>
  </si>
  <si>
    <t>LOCACAO DE BARRA DE ANCORAGEM DE 0,80 A 1,20 M DE EXTENSAO, COM ROSCA DE 5/8", INCLUINDO PORCA E FLANGE</t>
  </si>
  <si>
    <t>LOCACAO DE VIGA SANDUICHE METALICA VAZADA PARA TRAVAMENTO DE PILARES, ALTURA DE *8* CM, LARGURA DE *6* CM E EXTENSAO DE 2 M</t>
  </si>
  <si>
    <t>LONA PLASTICA EXTRA FORTE PRETA, E = 200 MICRA</t>
  </si>
  <si>
    <t>LUMINARIA ABERTA P/ ILUMINACAO PUBLICA, TIPO X-57 PETERCO OU EQUIV</t>
  </si>
  <si>
    <t>LUMINARIA DE EMERGENCIA 30 LEDS, POTENCIA 2 W, BATERIA DE LITIO, AUTONOMIA DE 6 HORAS</t>
  </si>
  <si>
    <t>LUMINARIA HERMETICA IP-65 PARA 2 DUAS LAMPADAS DE 28/32/36/40 W (NAO INCLUI REATOR E LAMPADAS)</t>
  </si>
  <si>
    <t>LUVA PARA ELETRODUTO, EM ACO GALVANIZADO ELETROLITICO, DIAMETRO DE 25 MM (1")</t>
  </si>
  <si>
    <t>LUVA PARA ELETRODUTO, EM ACO GALVANIZADO ELETROLITICO, DIAMETRO DE 50 MM (2")</t>
  </si>
  <si>
    <t>MANTA LIQUIDA DE BASE ASFALTICA MODIFICADA COM A ADICAO DE ELASTOMEROS DILUIDOS EM SOLVENTE ORGANICO, APLICACAO A FRIO (MEMBRANA IMPERMEABILIZANTE ASFASTICA)</t>
  </si>
  <si>
    <t>MASSA PLASTICA PARA MARMORE/GRANITO</t>
  </si>
  <si>
    <t>MASTRO SIMPLES GALVANIZADO DIAMETRO NOMINAL 1 1/2", COMPRIMENTO 3 M</t>
  </si>
  <si>
    <t>MICTORIO COLETIVO ACO INOX (AISI 304), E = 0,8 MM, DE *100 X 40 X 30* CM (C X A X P)</t>
  </si>
  <si>
    <t>PARA-RAIOS DE DISTRIBUICAO, TENSAO NOMINAL 15 KV, CORRENTE NOMINAL DE DESCARGA 5 KA</t>
  </si>
  <si>
    <t>PARAFUSO DE ACO ZINCADO COM ROSCA SOBERBA, CABECA CHATA E FENDA SIMPLES, DIAMETRO 4,2 MM, COMPRIMENTO * 32 * MM</t>
  </si>
  <si>
    <t>PARAFUSO NIQUELADO 3 1/2" COM ACABAMENTO CROMADO PARA FIXAR PECA SANITARIA, INCLUI PORCA CEGA, ARRUELA E BUCHA DE NYLON TAMANHO S-8</t>
  </si>
  <si>
    <t>PARAFUSO, COMUM, ASTM A307, SEXTAVADO, DIAMETRO 1/2" (12,7 MM), COMPRIMENTO 1" (25,4 MM)</t>
  </si>
  <si>
    <t>PASTA LUBRIFICANTE PARA TUBOS E CONEXOES COM JUNTA ELASTICA (USO EM PVC, ACO, POLIETILENO E OUTROS) ( DE *400* G)</t>
  </si>
  <si>
    <t>PEDRA BRITADA N. 2 (19 A 38 MM) POSTO PEDREIRA/FORNECEDOR, SEM FRETE</t>
  </si>
  <si>
    <t>PEDREIRO</t>
  </si>
  <si>
    <t>PERFIL "U" ENRIJECIDO DE ACO GALVANIZADO, DOBRADO, 150 X 60 X 20 MM, E = 3,00 MM OU 200 X 75 X 25 MM, E = 3,75 MM</t>
  </si>
  <si>
    <t>PERFIL UDC ("U" DOBRADO DE CHAPA) SIMPLES DE ACO LAMINADO, GALVANIZADO, ASTM A36, 127 X 50 MM, E= 3 MM</t>
  </si>
  <si>
    <t>PISO EM CERAMICA ESMALTADA EXTRA, PEI MAIOR OU IGUAL A 4, FORMATO MAIOR QUE 2025 CM2</t>
  </si>
  <si>
    <t>PISO PORCELANATO, BORDA RETA, EXTRA, FORMATO MAIOR QUE 2025 CM2</t>
  </si>
  <si>
    <t>PONTALETE *7,5 X 7,5* CM EM PINUS, MISTA OU EQUIVALENTE DA REGIAO - BRUTA</t>
  </si>
  <si>
    <t>PORTA DE ABRIR EM ALUMINIO TIPO VENEZIANA, ACABAMENTO ANODIZADO NATURAL, SEM GUARNICAO/ALIZAR/VISTA, 87 X 210 CM</t>
  </si>
  <si>
    <t>PORTA DE MADEIRA, FOLHA LEVE (NBR 15930), DE 600 X 2100 MM, E = 35 MM, NUCLEO COLMEIA, CAPA LISA EM HDF, ACABAMENTO MELAMINICO EM PADRAO MADEIRA</t>
  </si>
  <si>
    <t>POSTE CONICO CONTINUO EM ACO GALVANIZADO, CURVO, BRACO DUPLO, FLANGEADO,  H = 9 M, DIAMETRO INFERIOR = *135* MM</t>
  </si>
  <si>
    <t>POSTE CONICO CONTINUO EM ACO GALVANIZADO, CURVO, BRACO SIMPLES, FLANGEADO,  H = 9 M, DIAMETRO INFERIOR = *135* MM</t>
  </si>
  <si>
    <t>PREGO DE ACO POLIDO COM CABECA DUPLA 17 X 27 (2 1/2 X 11)</t>
  </si>
  <si>
    <t>PREGO DE ACO POLIDO COM CABECA 15 X 18 (1 1/2 X 13)</t>
  </si>
  <si>
    <t>PREGO DE ACO POLIDO COM CABECA 17 X 21 (2 X 11)</t>
  </si>
  <si>
    <t>PREGO DE ACO POLIDO COM CABECA 17 X 24 (2 1/4 X 11)</t>
  </si>
  <si>
    <t>PREGO DE ACO POLIDO COM CABECA 18 X 27 (2 1/2 X 10)</t>
  </si>
  <si>
    <t>QUADRO DE DISTRIBUICAO COM BARRAMENTO TRIFASICO, DE EMBUTIR, EM CHAPA DE ACO GALVANIZADO, PARA 40 DISJUNTORES DIN, 100 A</t>
  </si>
  <si>
    <t>RALO SIFONADO PVC CILINDRICO, 100 X 40 MM,  COM GRELHA REDONDA BRANCA</t>
  </si>
  <si>
    <t>REBITE DE ALUMINIO VAZADO DE REPUXO, 3,2 X 8 MM (1KG = 1025 UNIDADES)</t>
  </si>
  <si>
    <t>REGISTRO GAVETA COM ACABAMENTO E CANOPLA CROMADOS, SIMPLES, BITOLA 1 1/4 " (REF 1509)</t>
  </si>
  <si>
    <t>REGISTRO GAVETA COM ACABAMENTO E CANOPLA CROMADOS, SIMPLES, BITOLA 3/4 " (REF 1509)</t>
  </si>
  <si>
    <t>REGISTRO PRESSAO COM ACABAMENTO E CANOPLA CROMADA, SIMPLES, BITOLA 3/4 " (REF 1416)</t>
  </si>
  <si>
    <t>REJUNTE CIMENTICIO, QUALQUER COR</t>
  </si>
  <si>
    <t>REVESTIMENTO EM CERAMICA ESMALTADA EXTRA, PEI MENOR OU IGUAL A 3, FORMATO MENOR OU IGUAL A 2025 CM2</t>
  </si>
  <si>
    <t>SARRAFO *2,5 X 7,5* CM EM PINUS, MISTA OU EQUIVALENTE DA REGIAO - BRUTA</t>
  </si>
  <si>
    <t>SEIXO ROLADO PARA APLICACAO EM CONCRETO (POSTO PEDREIRA/FORNECEDOR, SEM FRETE)</t>
  </si>
  <si>
    <t>SELADOR ACRILICO PAREDES INTERNAS/EXTERNAS</t>
  </si>
  <si>
    <t>SELANTE ELASTICO MONOCOMPONENTE A BASE DE POLIURETANO (PU) PARA JUNTAS DIVERSAS</t>
  </si>
  <si>
    <t>SERVENTE DE OBRAS</t>
  </si>
  <si>
    <t>SIFAO PLASTICO FLEXIVEL SAIDA VERTICAL PARA COLUNA LAVATORIO, 1 X 1.1/2 "</t>
  </si>
  <si>
    <t>SIFAO PLASTICO TIPO COPO PARA TANQUE, 1.1/4 X 1.1/2 "</t>
  </si>
  <si>
    <t>SILICONE ACETICO USO GERAL INCOLOR 280 G</t>
  </si>
  <si>
    <t>SOLDA EM BARRA DE ESTANHO-CHUMBO 50/50</t>
  </si>
  <si>
    <t>SOLUCAO LIMPADORA PARA PVC, FRASCO COM 1000 CM3</t>
  </si>
  <si>
    <t>SUPORTE MAO-FRANCESA EM ACO, ABAS IGUAIS 30 CM, CAPACIDADE MINIMA 60 KG, BRANCO</t>
  </si>
  <si>
    <t>TABUA  NAO  APARELHADA  *2,5 X 20* CM, EM MACARANDUBA, ANGELIM OU EQUIVALENTE DA REGIAO - BRUTA</t>
  </si>
  <si>
    <t>TABUA APARELHADA *2,5 X 30* CM, EM MACARANDUBA, ANGELIM OU EQUIVALENTE DA REGIAO</t>
  </si>
  <si>
    <t>TABUA NAO APARELHADA *2,5 X 30* CM, EM MACARANDUBA, ANGELIM OU EQUIVALENTE DA REGIAO - BRUTA</t>
  </si>
  <si>
    <t>TELA DE ACO SOLDADA NERVURADA, CA-60, Q-113, (1,8 KG/M2), DIAMETRO DO FIO = 3,8 MM, LARGURA = 2,45 M, ESPACAMENTO DA MALHA = 10 X 10 CM</t>
  </si>
  <si>
    <t>TELA PLASTICA TECIDA LISTRADA BRANCA E LARANJA, TIPO GUARDA CORPO, EM POLIETILENO MONOFILADO, ROLO 1,20 X 50 M (L X C)</t>
  </si>
  <si>
    <t>TELHA GALVALUME COM ISOLAMENTO TERMOACUSTICO EM ESPUMA RIGIDA DE POLIURETANO (PU) INJETADO, ESPESSURA DE 30 MM, DENSIDADE DE 35 KG/M3, COM DUAS FACES TRAPEZOIDAIS, ACABAMENTO NATURAL (NAO INCLUI ACESSORIOS DE FIXACAO)</t>
  </si>
  <si>
    <t>TELHA TRAPEZOIDAL EM ACO ZINCADO, SEM PINTURA, ALTURA DE APROXIMADAMENTE 40 MM, ESPESSURA DE 0,50 MM E LARGURA UTIL DE 980 MM</t>
  </si>
  <si>
    <t>TERMINAL A COMPRESSAO EM COBRE ESTANHADO PARA CABO 2,5 MM2, 1 FURO E 1 COMPRESSAO, PARA PARAFUSO DE FIXACAO M5</t>
  </si>
  <si>
    <t>TERMINAL A COMPRESSAO EM COBRE ESTANHADO PARA CABO 6 MM2, 1 FURO E 1 COMPRESSAO, PARA PARAFUSO DE FIXACAO M6</t>
  </si>
  <si>
    <t>TIJOLO CERAMICO MACICO COMUM *5 X 10 X 20* CM (L X A X C)</t>
  </si>
  <si>
    <t>TINTA ACRILICA PREMIUM, COR BRANCO FOSCO</t>
  </si>
  <si>
    <t>TINTA EPOXI BASE AGUA PREMIUM, BRANCA</t>
  </si>
  <si>
    <t>TORNEIRA CROMADA DE MESA PARA LAVATORIO, BICA ALTA (REF 1195)</t>
  </si>
  <si>
    <t>TRELICA NERVURADA (ESPACADOR), ALTURA = 120,0 MM, DIAMETRO DOS BANZOS INFERIORES E SUPERIOR = 6,0 MM, DIAMETRO DA DIAGONAL = 4,2 MM</t>
  </si>
  <si>
    <t>VALVULA DE DESCARGA EM METAL CROMADO PARA MICTORIO COM ACIONAMENTO POR PRESSAO E FECHAMENTO AUTOMATICO</t>
  </si>
  <si>
    <t>VALVULA EM PLASTICO BRANCO PARA TANQUE OU LAVATORIO 1 ", SEM UNHO E SEM LADRAO</t>
  </si>
  <si>
    <t>ESTRUTURA DE MADEIRA PROVISÓRIA PARA SUPORTE DE CAIXA D ÁGUA ELEVADA DE 3000 LITROS. AF_05/2018_P</t>
  </si>
  <si>
    <t>TRAMA DE MADEIRA COMPOSTA POR TERÇAS PARA TELHADOS DE ATÉ 2 ÁGUAS PARA TELHA ONDULADA DE FIBROCIMENTO, METÁLICA, PLÁSTICA OU TERMOACÚSTICA, INCLUSO TRANSPORTE VERTICAL. AF_07/2019</t>
  </si>
  <si>
    <t>TELHAMENTO COM TELHA ONDULADA DE FIBROCIMENTO E = 6 MM, COM RECOBRIMENTO LATERAL DE 1 1/4 DE ONDA PARA TELHADO COM INCLINAÇÃO MÁXIMA DE 10°, COM ATÉ 2 ÁGUAS, INCLUSO IÇAMENTO. AF_07/2019</t>
  </si>
  <si>
    <t>TELHAMENTO COM TELHA METÁLICA TERMOACÚSTICA E = 30 MM, COM ATÉ 2 ÁGUAS, INCLUSO IÇAMENTO. AF_07/2019</t>
  </si>
  <si>
    <t>CALHA EM CHAPA DE AÇO GALVANIZADO NÚMERO 24, DESENVOLVIMENTO DE 33 CM, INCLUSO TRANSPORTE VERTICAL. AF_07/2019</t>
  </si>
  <si>
    <t>INSTALAÇÃO DE TESOURA (INTEIRA OU MEIA), EM AÇO, PARA VÃOS MAIORES OU IGUAIS A 10,0 M E MENORES QUE 12,0 M, INCLUSO IÇAMENTO. AF_07/2019</t>
  </si>
  <si>
    <t>TRAMA DE AÇO COMPOSTA POR TERÇAS PARA TELHADOS DE ATÉ 2 ÁGUAS PARA TELHA ONDULADA DE FIBROCIMENTO, METÁLICA, PLÁSTICA OU TERMOACÚSTICA, INCLUSO TRANSPORTE VERTICAL. AF_07/2019</t>
  </si>
  <si>
    <t>FABRICAÇÃO, MONTAGEM E DESMONTAGEM DE FÔRMA PARA CORTINA DE CONTENÇÃO, EM CHAPA DE MADEIRA COMPENSADA PLASTIFICADA, E = 18 MM, 10 UTILIZAÇÕES. AF_07/2019</t>
  </si>
  <si>
    <t>ARMAÇÃO DE CORTINA DE CONTENÇÃO EM CONCRETO ARMADO, COM AÇO CA-50 DE 6,3 MM - MONTAGEM. AF_07/2019</t>
  </si>
  <si>
    <t>ARMAÇÃO DE CORTINA DE CONTENÇÃO EM CONCRETO ARMADO, COM AÇO CA-50 DE 8 MM - MONTAGEM. AF_07/2019</t>
  </si>
  <si>
    <t>ARMAÇÃO DE CORTINA DE CONTENÇÃO EM CONCRETO ARMADO, COM AÇO CA-50 DE 10 MM - MONTAGEM. AF_07/2019</t>
  </si>
  <si>
    <t>ARMAÇÃO DE CORTINA DE CONTENÇÃO EM CONCRETO ARMADO, COM AÇO CA-50 DE 16 MM - MONTAGEM. AF_07/2019</t>
  </si>
  <si>
    <t>CONCRETAGEM DE CORTINA DE CONTENÇÃO, ATRAVÉS DE BOMBA   LANÇAMENTO, ADENSAMENTO E ACABAMENTO. AF_07/2019</t>
  </si>
  <si>
    <t>PORTA DE MADEIRA PARA PINTURA, SEMI-OCA (LEVE OU MÉDIA), 60X210CM, ESPESSURA DE 3,5CM, INCLUSO DOBRADIÇAS - FORNECIMENTO E INSTALAÇÃO. AF_12/2019</t>
  </si>
  <si>
    <t>PORTA DE MADEIRA PARA PINTURA, SEMI-OCA (LEVE OU MÉDIA), 80X210CM, ESPESSURA DE 3,5CM, INCLUSO DOBRADIÇAS - FORNECIMENTO E INSTALAÇÃO. AF_12/2019</t>
  </si>
  <si>
    <t>FECHADURA DE EMBUTIR PARA PORTA DE BANHEIRO, COMPLETA, ACABAMENTO PADRÃO POPULAR, INCLUSO EXECUÇÃO DE FURO - FORNECIMENTO E INSTALAÇÃO. AF_12/2019</t>
  </si>
  <si>
    <t>JANELA DE MADEIRA - CEDRINHO/ANGELIM OU EQUIVALENTE DA REGIÃO - DE ABRIR COM 4 FOLHAS (2 VENEZIANAS E 2 GUILHOTINAS PARA VIDRO), COM BATENTE, ALIZAR E FERRAGENS. EXCLUSIVE VIDROS, ACABAMENTO E CONTRAMARCO. FORNECIMENTO E INSTALAÇÃO. AF_12/2019</t>
  </si>
  <si>
    <t>JANELA DE AÇO TIPO BASCULANTE PARA VIDROS, COM BATENTE, FERRAGENS E PINTURA ANTICORROSIVA. EXCLUSIVE VIDROS, ACABAMENTO, ALIZAR E CONTRAMARCO. FORNECIMENTO E INSTALAÇÃO. AF_12/2019</t>
  </si>
  <si>
    <t>PORTA EM ALUMÍNIO DE ABRIR TIPO VENEZIANA COM GUARNIÇÃO, FIXAÇÃO COM PARAFUSOS - FORNECIMENTO E INSTALAÇÃO. AF_12/2019</t>
  </si>
  <si>
    <t>JANELA DE ALUMÍNIO TIPO MAXIM-AR, COM VIDROS, BATENTE E FERRAGENS. EXCLUSIVE ALIZAR, ACABAMENTO E CONTRAMARCO. FORNECIMENTO E INSTALAÇÃO. AF_12/2019</t>
  </si>
  <si>
    <t>JANELA DE ALUMÍNIO DE CORRER COM 2 FOLHAS PARA VIDROS, COM VIDROS, BATENTE, ACABAMENTO COM ACETATO OU BRILHANTE E FERRAGENS. EXCLUSIVE ALIZAR E CONTRAMARCO. FORNECIMENTO E INSTALAÇÃO. AF_12/2019</t>
  </si>
  <si>
    <t>LASTRO DE CONCRETO MAGRO, APLICADO EM PISOS, LAJES SOBRE SOLO OU RADIERS, ESPESSURA DE 3 CM. AF_07/2016</t>
  </si>
  <si>
    <t>LASTRO DE CONCRETO MAGRO, APLICADO EM PISOS, LAJES SOBRE SOLO OU RADIERS, ESPESSURA DE 5 CM. AF_07/2016</t>
  </si>
  <si>
    <t>LASTRO COM MATERIAL GRANULAR (PEDRA BRITADA N.2), APLICADO EM PISOS OU LAJES SOBRE SOLO, ESPESSURA DE *10 CM*. AF_08/2017</t>
  </si>
  <si>
    <t>CAMADA SEPARADORA PARA EXECUÇÃO DE RADIER, EM LONA PLÁSTICA. AF_09/2017</t>
  </si>
  <si>
    <t>ARMAÇÃO PARA EXECUÇÃO DE RADIER, COM USO DE TELA Q-113. AF_09/2017</t>
  </si>
  <si>
    <t>EXECUÇÃO DE RADIER, ESPESSURA DE 20 CM, FCK = 30 MPA, COM USO DE FORMAS EM MADEIRA SERRADA. AF_09/2017</t>
  </si>
  <si>
    <t>FABRICAÇÃO DE FÔRMA PARA PILARES E ESTRUTURAS SIMILARES, EM MADEIRA SERRADA, E=25 MM. AF_09/2020</t>
  </si>
  <si>
    <t>FABRICAÇÃO DE FÔRMA PARA VIGAS, COM MADEIRA SERRADA, E = 25 MM. AF_09/2020</t>
  </si>
  <si>
    <t>FABRICAÇÃO DE ESCORAS DO TIPO PONTALETE, EM MADEIRA, PARA PÉ-DIREITO SIMPLES. AF_09/2020</t>
  </si>
  <si>
    <t>MONTAGEM E DESMONTAGEM DE FÔRMA DE PILARES RETANGULARES E ESTRUTURAS SIMILARES, PÉ-DIREITO SIMPLES, EM MADEIRA SERRADA, 4 UTILIZAÇÕES. AF_09/2020</t>
  </si>
  <si>
    <t>MONTAGEM E DESMONTAGEM DE FÔRMA DE VIGA, ESCORAMENTO COM PONTALETE DE MADEIRA, PÉ-DIREITO SIMPLES, EM MADEIRA SERRADA, 4 UTILIZAÇÕES. AF_09/2020</t>
  </si>
  <si>
    <t>FABRICAÇÃO DE FÔRMA PARA ESCADAS, COM 1 LANCE E LAJE CASCATA, EM MADEIRA SERRADA, E=25 MM. AF_11/2020</t>
  </si>
  <si>
    <t>ARMAÇÃO DE ESCADA, DE UMA ESTRUTURA CONVENCIONAL DE CONCRETO ARMADO UTILIZANDO AÇO CA-50 DE 8,0 MM - MONTAGEM. AF_11/2020</t>
  </si>
  <si>
    <t>ALVENARIA DE EMBASAMENTO COM BLOCO ESTRUTURAL DE CONCRETO, DE 14X19X29CM E ARGAMASSA DE ASSENTAMENTO COM PREPARO EM BETONEIRA. AF_05/2020</t>
  </si>
  <si>
    <t>CAIXA ENTERRADA ELÉTRICA RETANGULAR, EM ALVENARIA COM TIJOLOS CERÂMICOS MACIÇOS, FUNDO COM BRITA, DIMENSÕES INTERNAS: 0,3X0,3X0,3 M. AF_12/2020</t>
  </si>
  <si>
    <t>CAIXA ENTERRADA ELÉTRICA RETANGULAR, EM ALVENARIA COM TIJOLOS CERÂMICOS MACIÇOS, FUNDO COM BRITA, DIMENSÕES INTERNAS: 0,6X0,6X0,6 M. AF_12/2020</t>
  </si>
  <si>
    <t>DISJUNTOR MONOPOLAR TIPO DIN, CORRENTE NOMINAL DE 10A - FORNECIMENTO E INSTALAÇÃO. AF_10/2020</t>
  </si>
  <si>
    <t>DISJUNTOR MONOPOLAR TIPO DIN, CORRENTE NOMINAL DE 16A - FORNECIMENTO E INSTALAÇÃO. AF_10/2020</t>
  </si>
  <si>
    <t>DISJUNTOR MONOPOLAR TIPO DIN, CORRENTE NOMINAL DE 32A - FORNECIMENTO E INSTALAÇÃO. AF_10/2020</t>
  </si>
  <si>
    <t>DISJUNTOR TRIPOLAR TIPO DIN, CORRENTE NOMINAL DE 10A - FORNECIMENTO E INSTALAÇÃO. AF_10/2020</t>
  </si>
  <si>
    <t>DISJUNTOR TRIPOLAR TIPO DIN, CORRENTE NOMINAL DE 32A - FORNECIMENTO E INSTALAÇÃO. AF_10/2020</t>
  </si>
  <si>
    <t>QUADRO DE DISTRIBUIÇÃO DE ENERGIA EM CHAPA DE AÇO GALVANIZADO, DE EMBUTIR, COM BARRAMENTO TRIFÁSICO, PARA 12 DISJUNTORES DIN 100A - FORNECIMENTO E INSTALAÇÃO. AF_10/2020</t>
  </si>
  <si>
    <t>QUADRO DE DISTRIBUIÇÃO DE ENERGIA EM PVC, DE EMBUTIR, SEM BARRAMENTO, PARA 6 DISJUNTORES - FORNECIMENTO E INSTALAÇÃO. AF_10/2020</t>
  </si>
  <si>
    <t>QUADRO DE DISTRIBUIÇÃO DE ENERGIA EM CHAPA DE AÇO GALVANIZADO, DE EMBUTIR, COM BARRAMENTO TRIFÁSICO, PARA 40 DISJUNTORES DIN 100A - FORNECIMENTO E INSTALAÇÃO. AF_10/2020</t>
  </si>
  <si>
    <t>DISJUNTOR MONOPOLAR TIPO NEMA, CORRENTE NOMINAL DE 35 ATÉ 50A - FORNECIMENTO E INSTALAÇÃO. AF_10/2020</t>
  </si>
  <si>
    <t>LUMINÁRIA TIPO CALHA, DE SOBREPOR, COM 2 LÂMPADAS TUBULARES FLUORESCENTES DE 36 W, COM REATOR DE PARTIDA RÁPIDA - FORNECIMENTO E INSTALAÇÃO. AF_02/2020</t>
  </si>
  <si>
    <t>LUMINÁRIA TIPO SPOT, DE SOBREPOR, COM 1 LÂMPADA FLUORESCENTE DE 15 W, SEM REATOR - FORNECIMENTO E INSTALAÇÃO. AF_02/2020</t>
  </si>
  <si>
    <t>LUMINÁRIA DE EMERGÊNCIA, COM 30 LÂMPADAS LED DE 2 W, SEM REATOR - FORNECIMENTO E INSTALAÇÃO. AF_02/2020</t>
  </si>
  <si>
    <t>LÂMPADA COMPACTA FLUORESCENTE DE 15 W, BASE E27 - FORNECIMENTO E INSTALAÇÃO. AF_02/2020</t>
  </si>
  <si>
    <t>LÂMPADA COMPACTA FLUORESCENTE DE 20 W, BASE E27 - FORNECIMENTO E INSTALAÇÃO. AF_02/2020</t>
  </si>
  <si>
    <t>ASSENTAMENTO DE POSTE DE CONCRETO COM COMPRIMENTO NOMINAL DE 11 M, CARGA NOMINAL DE 600 DAN, ENGASTAMENTO BASE CONCRETADA COM 1 M DE CONCRETO E 0,7 M DE SOLO (NÃO INCLUI FORNECIMENTO). AF_11/2019</t>
  </si>
  <si>
    <t>ASSENTAMENTO DE POSTE DE CONCRETO COM COMPRIMENTO NOMINAL DE 11 M, CARGA NOMINAL DE 1000 DAN, ENGASTAMENTO BASE CONCRETADA COM 1 M DE CONCRETO E 0,7 M DE SOLO (NÃO INCLUI FORNECIMENTO). AF_11/2019</t>
  </si>
  <si>
    <t>POSTE DE AÇO CONICO CONTÍNUO CURVO SIMPLES, FLANGEADO, H=9M, INCLUSIVE LUMINÁRIA, SEM LÂMPADA - FORNECIMENTO E INSTALACAO. AF_11/2019</t>
  </si>
  <si>
    <t>POSTE DE AÇO CONICO CONTÍNUO CURVO DUPLO, FLANGEADO, H=9M, INCLUSIVE LUMINÁRIAS, SEM LÂMPADAS - FORNECIMENTO E INSTALACAO. AF_11/2019</t>
  </si>
  <si>
    <t>CABO TELEFÔNICO CCI-50 4 PARES, SEM BLINDAGEM, INSTALADO EM DISTRIBUIÇÃO DE EDIFICAÇÃO RESIDENCIAL - FORNECIMENTO E INSTALAÇÃO. AF_11/2019</t>
  </si>
  <si>
    <t>CAIXA DE PASSAGEM PARA TELEFONE 15X15X10CM (SOBREPOR), FORNECIMENTO E INSTALACAO. AF_11/2019</t>
  </si>
  <si>
    <t>CAIXA ENTERRADA HIDRÁULICA RETANGULAR EM ALVENARIA COM TIJOLOS CERÂMICOS MACIÇOS, DIMENSÕES INTERNAS: 0,6X0,6X0,6 M PARA REDE DE ESGOTO. AF_12/2020</t>
  </si>
  <si>
    <t>CAIXA ENTERRADA HIDRÁULICA RETANGULAR, EM ALVENARIA COM BLOCOS DE CONCRETO, DIMENSÕES INTERNAS: 0,6X0,6X0,6 M PARA REDE DE ESGOTO. AF_12/2020</t>
  </si>
  <si>
    <t>CAIXA DE GORDURA SIMPLES, CIRCULAR, EM CONCRETO PRÉ-MOLDADO, DIÂMETRO INTERNO = 0,4 M, ALTURA INTERNA = 0,4 M. AF_12/2020</t>
  </si>
  <si>
    <t>CAIXA ENTERRADA HIDRÁULICA RETANGULAR EM ALVENARIA COM TIJOLOS CERÂMICOS MACIÇOS, DIMENSÕES INTERNAS: 0,6X0,6X0,6 M PARA REDE DE DRENAGEM. AF_12/2020</t>
  </si>
  <si>
    <t>VÁLVULA EM PLÁSTICO 1 PARA PIA, TANQUE OU LAVATÓRIO, COM OU SEM LADRÃO - FORNECIMENTO E INSTALAÇÃO. AF_01/2020</t>
  </si>
  <si>
    <t>SIFÃO DO TIPO GARRAFA/COPO EM PVC 1.1/4  X 1.1/2 - FORNECIMENTO E INSTALAÇÃO. AF_01/2020</t>
  </si>
  <si>
    <t>SIFÃO DO TIPO FLEXÍVEL EM PVC 1  X 1.1/2  - FORNECIMENTO E INSTALAÇÃO. AF_01/2020</t>
  </si>
  <si>
    <t>ENGATE FLEXÍVEL EM PLÁSTICO BRANCO, 1/2 X 40CM - FORNECIMENTO E INSTALAÇÃO. AF_01/2020</t>
  </si>
  <si>
    <t>VASO SANITÁRIO SIFONADO COM CAIXA ACOPLADA LOUÇA BRANCA - FORNECIMENTO E INSTALAÇÃO. AF_01/2020</t>
  </si>
  <si>
    <t>CUBA DE EMBUTIR RETANGULAR DE AÇO INOXIDÁVEL, 46 X 30 X 12 CM - FORNECIMENTO E INSTALAÇÃO. AF_01/2020</t>
  </si>
  <si>
    <t>TORNEIRA CROMADA DE MESA, 1/2 OU 3/4, PARA LAVATÓRIO, PADRÃO MÉDIO - FORNECIMENTO E INSTALAÇÃO. AF_01/2020</t>
  </si>
  <si>
    <t>VASO SANITÁRIO SIFONADO COM CAIXA ACOPLADA LOUÇA BRANCA, INCLUSO ENGATE FLEXÍVEL EM PLÁSTICO BRANCO, 1/2  X 40CM - FORNECIMENTO E INSTALAÇÃO. AF_01/2020</t>
  </si>
  <si>
    <t>BANCADA DE MÁRMORE SINTÉTICO 120 X 60CM, COM CUBA INTEGRADA, INCLUSO SIFÃO TIPO FLEXÍVEL EM PVC, VÁLVULA EM PLÁSTICO CROMADO TIPO AMERICANA E TORNEIRA CROMADA LONGA, DE PAREDE, PADRÃO POPULAR - FORNECIMENTO E INSTALAÇÃO. AF_01/2020</t>
  </si>
  <si>
    <t>LAVATÓRIO LOUÇA BRANCA SUSPENSO, 29,5 X 39CM OU EQUIVALENTE, PADRÃO POPULAR, INCLUSO SIFÃO FLEXÍVEL EM PVC, VÁLVULA E ENGATE FLEXÍVEL 30CM EM PLÁSTICO E TORNEIRA CROMADA DE MESA, PADRÃO POPULAR - FORNECIMENTO E INSTALAÇÃO. AF_01/2020</t>
  </si>
  <si>
    <t>MICTÓRIO SIFONADO LOUÇA BRANCA  PADRÃO MÉDIO  FORNECIMENTO E INSTALAÇÃO. AF_01/2020</t>
  </si>
  <si>
    <t>CHUVEIRO ELÉTRICO COMUM CORPO PLÁSTICO, TIPO DUCHA  FORNECIMENTO E INSTALAÇÃO. AF_01/2020</t>
  </si>
  <si>
    <t>CAIXA DE INSPEÇÃO PARA ATERRAMENTO, CIRCULAR, EM POLIETILENO, DIÂMETRO INTERNO = 0,3 M. AF_12/2020</t>
  </si>
  <si>
    <t>ESCAVAÇÃO MECANIZADA DE VALA COM PROF. ATÉ 1,5 M (MÉDIA ENTRE MONTANTE E JUSANTE/UMA COMPOSIÇÃO POR TRECHO), COM RETROESCAVADEIRA (0,26 M3/88 HP), LARG. MENOR QUE 0,8 M, EM SOLO DE 1A CATEGORIA, EM LOCAIS COM ALTO NÍVEL DE INTERFERÊNCIA. AF_02/2021</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</si>
  <si>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AF_02/2021</t>
  </si>
  <si>
    <t>ESCAVAÇÃO MANUAL DE VALA COM PROFUNDIDADE MENOR OU IGUAL A 1,30 M. AF_02/2021</t>
  </si>
  <si>
    <t>PREPARO DE FUNDO DE VALA COM LARGURA MENOR QUE 1,5 M (ACERTO DO SOLO NATURAL). AF_08/2020</t>
  </si>
  <si>
    <t>PREPARO DE FUNDO DE VALA COM LARGURA MENOR QUE 1,5 M, COM CAMADA DE AREIA, LANÇAMENTO MANUAL. AF_08/2020</t>
  </si>
  <si>
    <t>PREPARO DE FUNDO DE VALA COM LARGURA MENOR QUE 1,5 M, COM CAMADA DE BRITA, LANÇAMENTO MECANIZADO. AF_08/2020</t>
  </si>
  <si>
    <t>DIVISORIA SANITÁRIA, TIPO CABINE, EM GRANITO CINZA POLIDO, ESP = 3CM, ASSENTADO COM ARGAMASSA COLANTE AC III-E, EXCLUSIVE FERRAGENS. AF_01/2021</t>
  </si>
  <si>
    <t>REGULARIZAÇÃO E COMPACTAÇÃO DE SUBLEITO DE SOLO PREDOMINANTEMENTE ARENOSO. AF_11/2019</t>
  </si>
  <si>
    <t>EXECUÇÃO DE PAVIMENTO COM APLICAÇÃO DE PRÉ-MISTURADO A FRIO, CAMADA DE ROLAMENTO - EXCLUSIVE CARGA E TRANSPORTE. AF_11/2019</t>
  </si>
  <si>
    <t>USINAGEM DE PRÉ MISTURADO A FRIO, PARA CAMADA DE ROLAMENTO, PADRÃO DNIT FAIXA C. AF_03/2020_P</t>
  </si>
  <si>
    <t>(COMPOSIÇÃO REPRESENTATIVA) DO SERVIÇO DE REVESTIMENTO CERÂMICO PARA PISO COM PLACAS TIPO ESMALTADA EXTRA DE DIMENSÕES 35X35 CM, PARA EDIFICAÇÃO HABITACIONAL UNIFAMILIAR (CASA) E EDIFICAÇÃO PÚBLICA PADRÃO. AF_11/2014</t>
  </si>
  <si>
    <t>PISO CIMENTADO, TRAÇO 1:3 (CIMENTO E AREIA), ACABAMENTO LISO, ESPESSURA 2,0 CM, PREPARO MECÂNICO DA ARGAMASSA. AF_09/2020</t>
  </si>
  <si>
    <t>ARGAMASSA TRAÇO 1:3 (EM VOLUME DE CIMENTO E AREIA GROSSA ÚMIDA) PARA CHAPISCO CONVENCIONAL, PREPARO MECÂNICO COM BETONEIRA 400 L. AF_08/2019</t>
  </si>
  <si>
    <t>ARGAMASSA TRAÇO 1:4 (EM VOLUME DE CIMENTO E AREIA GROSSA ÚMIDA) PARA CHAPISCO CONVENCIONAL, PREPARO MECÂNICO COM BETONEIRA 400 L. AF_08/2019</t>
  </si>
  <si>
    <t>ARGAMASSA TRAÇO 1:1:6 (EM VOLUME DE CIMENTO, CAL E AREIA MÉDIA ÚMIDA) PARA EMBOÇO/MASSA ÚNICA/ASSENTAMENTO DE ALVENARIA DE VEDAÇÃO, PREPARO MANUAL. AF_08/2019</t>
  </si>
  <si>
    <t>ARGAMASSA TRAÇO 1:3 (EM VOLUME DE CIMENTO E AREIA MÉDIA ÚMIDA), PREPARO MECÂNICO COM BETONEIRA 400 L. AF_08/2019</t>
  </si>
  <si>
    <t>ARGAMASSA TRAÇO 1:3 (EM VOLUME DE CIMENTO E AREIA MÉDIA ÚMIDA), PREPARO MANUAL. AF_08/2019</t>
  </si>
  <si>
    <t>ARGAMASSA TRAÇO 1:3 (EM VOLUME DE CIMENTO E AREIA MÉDIA ÚMIDA) COM ADIÇÃO DE IMPERMEABILIZANTE, PREPARO MECÂNICO COM BETONEIRA 400 L. AF_08/2019</t>
  </si>
  <si>
    <t>VIGIA DIURNO COM ENCARGOS COMPLEMENTARES</t>
  </si>
  <si>
    <t>REVESTIMENTO EM PISOS</t>
  </si>
  <si>
    <t>REVESTIMENTO EM PAREDES</t>
  </si>
  <si>
    <t>FECHAMENTO LATERAL COM TELHA GALVANIZADA TRAPEZOIDAL 0,43 MM COM ACESSÓRIOS</t>
  </si>
  <si>
    <t>AGETOP CIVIL</t>
  </si>
  <si>
    <t>SEDOP</t>
  </si>
  <si>
    <t>INSTALAÇÕES HIDROSSANITÁRIAS E PLUVIAIS</t>
  </si>
  <si>
    <t>BANCADA EM GRANITO CINZA ANDORINHA</t>
  </si>
  <si>
    <t>CAPTAÇÃO</t>
  </si>
  <si>
    <t>TOTAL CASA QUÍMICA</t>
  </si>
  <si>
    <t>ESTAÇÃO DE TRATAMENTO DE ÁGUA - ETA</t>
  </si>
  <si>
    <t>Várzea Grande/MT</t>
  </si>
  <si>
    <t>SUBESTAÇÃO ABRIGADA DE ENERGIA</t>
  </si>
  <si>
    <t>TOTAL SUBESTAÇÃO ABRIGADA DE ENERGIA</t>
  </si>
  <si>
    <t>TOTAL ETA</t>
  </si>
  <si>
    <t>DECANTADOR</t>
  </si>
  <si>
    <t>FILTRO</t>
  </si>
  <si>
    <t>FLOCULADOR</t>
  </si>
  <si>
    <t>BARRILETE</t>
  </si>
  <si>
    <t>MOTOBOMBA E AUTOMAÇÃO</t>
  </si>
  <si>
    <t>LAJE 8 CM MACIÇA DE CONCRETO 20MPA, COM ARMAÇÃO, FORMA RESINADA. ESCORAMENTO E DESFORMA</t>
  </si>
  <si>
    <t>SETOP</t>
  </si>
  <si>
    <t>IOPES</t>
  </si>
  <si>
    <t>CONJUNTO MOTOBOMBA CENTRÍFUGA, VAZÃO 300L/S, HM30M, EFICIÊNCIA ACIMA DE 80%</t>
  </si>
  <si>
    <t>CURVA DE 90 GRAUS AÇO GALVANIZADO DIÂMETRO 4"</t>
  </si>
  <si>
    <t>LUVA FERRO GALVANIZADO DIAM. 4"</t>
  </si>
  <si>
    <t>CPOS</t>
  </si>
  <si>
    <t>RAP ETA</t>
  </si>
  <si>
    <t>RESERVATÓRIO DE ÁGUA POTÁVEL - RAP</t>
  </si>
  <si>
    <t>TOTAL RAP ETA</t>
  </si>
  <si>
    <t>m²</t>
  </si>
  <si>
    <t>FORNECIMENTO, COLOCAÇÃO E ESPALHAMENTO DE CARVÃO ANTRACITO</t>
  </si>
  <si>
    <t>CAEMA</t>
  </si>
  <si>
    <t>CÂMARA DE NÍVEL</t>
  </si>
  <si>
    <t>CONEXÕES FLANGEADAS DE INTERLIGAÇÕES, DESCARGAS, SAÍDAS PARA RAMAL ENTERRADO E SOPRADOR</t>
  </si>
  <si>
    <t>ESCADA, PASSARELA E MONTAGEM DOS ACESSÓRIOS DOS TANQUES DA ETA</t>
  </si>
  <si>
    <t>FORNECIMENTOS DE EQUIPAMENTOS PARA ETA</t>
  </si>
  <si>
    <t>INFRAESTRUTURA E FUNDAÇÃO ETA</t>
  </si>
  <si>
    <t>ELETRODUTO FLEXIVEL SEALTUBE 2"</t>
  </si>
  <si>
    <t>ABRIGO</t>
  </si>
  <si>
    <t>BRACO SUPORTE TIPO C</t>
  </si>
  <si>
    <t>AGESUL</t>
  </si>
  <si>
    <t>PINO ISOLADOR POLIMERICO 15 KV, 3/8" X 180MM</t>
  </si>
  <si>
    <t>MANILHA SAPATILHA</t>
  </si>
  <si>
    <t>FDE</t>
  </si>
  <si>
    <t>GRAMPO DE ANCORAGEM POLIMÉRICO</t>
  </si>
  <si>
    <t>SUPORTE PARA MUFLA EM CANTONEIRA 2"X 3/16" COM 4 FUROS 5/8", INCLUSIVE FUNDO ANTICORROSIVO 2 DEMAOS</t>
  </si>
  <si>
    <t>ISOLADOR DE ANCORAGEM POLIMÉRICO 15KV</t>
  </si>
  <si>
    <t>RELE PRIMARIO DE SOBRECORRENTE P/DISJ. DE MEDIA TENSAO</t>
  </si>
  <si>
    <t>BARRAMENTO DE COBRE, PARA 15KV, TIPO VERGALHAO, REDONDO E DIAMETRO 3/8"</t>
  </si>
  <si>
    <t>CABO DE ALUMINIO CA, PROTEGIDO 15KV - 50MM2</t>
  </si>
  <si>
    <t>ESTRUTURA SUBESTAÇÃO E TRANSFORMAÇÃO</t>
  </si>
  <si>
    <t>ELETRODUTO GALVANIZADO NBR 5597 100MM 4"</t>
  </si>
  <si>
    <t>LUMINARIA DE EMBUTIR PLAFON 18W LED BRANCO FRIO 22,5X22,5</t>
  </si>
  <si>
    <t>CABO AÇO DE COBREADO 120MM2</t>
  </si>
  <si>
    <t>1.0</t>
  </si>
  <si>
    <t>2.0</t>
  </si>
  <si>
    <t>8.0</t>
  </si>
  <si>
    <t>9.0</t>
  </si>
  <si>
    <t>10.0</t>
  </si>
  <si>
    <t>11.0</t>
  </si>
  <si>
    <t>12.0</t>
  </si>
  <si>
    <t>13.0</t>
  </si>
  <si>
    <t>14.0</t>
  </si>
  <si>
    <t>15.0</t>
  </si>
  <si>
    <t>16.0</t>
  </si>
  <si>
    <t>17.0</t>
  </si>
  <si>
    <t>18.0</t>
  </si>
  <si>
    <t>19.0</t>
  </si>
  <si>
    <t>20.0</t>
  </si>
  <si>
    <t>21.0</t>
  </si>
  <si>
    <t>22.0</t>
  </si>
  <si>
    <t>23.0</t>
  </si>
  <si>
    <t>24.0</t>
  </si>
  <si>
    <t>25.0</t>
  </si>
  <si>
    <t>26.0</t>
  </si>
  <si>
    <t>27.0</t>
  </si>
  <si>
    <t>28.0</t>
  </si>
  <si>
    <t>29.0</t>
  </si>
  <si>
    <t>30.0</t>
  </si>
  <si>
    <t>31.0</t>
  </si>
  <si>
    <t>32.0</t>
  </si>
  <si>
    <t>37.0</t>
  </si>
  <si>
    <t>38.0</t>
  </si>
  <si>
    <t>39.0</t>
  </si>
  <si>
    <t>15.9</t>
  </si>
  <si>
    <t>2.1</t>
  </si>
  <si>
    <t>2.2</t>
  </si>
  <si>
    <t>2.3</t>
  </si>
  <si>
    <t>2.4</t>
  </si>
  <si>
    <t>2.5</t>
  </si>
  <si>
    <t>2.6</t>
  </si>
  <si>
    <t>2.7</t>
  </si>
  <si>
    <t>2.8</t>
  </si>
  <si>
    <t>2.9</t>
  </si>
  <si>
    <t>2.10</t>
  </si>
  <si>
    <t>9.1</t>
  </si>
  <si>
    <t>8.5</t>
  </si>
  <si>
    <t>8.1</t>
  </si>
  <si>
    <t>8.3</t>
  </si>
  <si>
    <t>8.6</t>
  </si>
  <si>
    <t>8.2</t>
  </si>
  <si>
    <t>8.4</t>
  </si>
  <si>
    <t>8.7</t>
  </si>
  <si>
    <t>8.8</t>
  </si>
  <si>
    <t>8.9</t>
  </si>
  <si>
    <t>10.1</t>
  </si>
  <si>
    <t>11.1</t>
  </si>
  <si>
    <t>12.1</t>
  </si>
  <si>
    <t>13.1</t>
  </si>
  <si>
    <t>13.2</t>
  </si>
  <si>
    <t>14.1</t>
  </si>
  <si>
    <t>19.1</t>
  </si>
  <si>
    <t>14.2</t>
  </si>
  <si>
    <t>14.3</t>
  </si>
  <si>
    <t>15.1</t>
  </si>
  <si>
    <t>15.2</t>
  </si>
  <si>
    <t>15.3</t>
  </si>
  <si>
    <t>15.4</t>
  </si>
  <si>
    <t>15.5</t>
  </si>
  <si>
    <t>15.6</t>
  </si>
  <si>
    <t>15.7</t>
  </si>
  <si>
    <t>15.8</t>
  </si>
  <si>
    <t>15.10</t>
  </si>
  <si>
    <t>15.11</t>
  </si>
  <si>
    <t>15.12</t>
  </si>
  <si>
    <t>15.13</t>
  </si>
  <si>
    <t>15.14</t>
  </si>
  <si>
    <t>15.15</t>
  </si>
  <si>
    <t>15.16</t>
  </si>
  <si>
    <t>15.17</t>
  </si>
  <si>
    <t>15.18</t>
  </si>
  <si>
    <t>15.19</t>
  </si>
  <si>
    <t>15.20</t>
  </si>
  <si>
    <t>15.21</t>
  </si>
  <si>
    <t>15.22</t>
  </si>
  <si>
    <t>15.23</t>
  </si>
  <si>
    <t>16.1</t>
  </si>
  <si>
    <t>17.1</t>
  </si>
  <si>
    <t>39.3</t>
  </si>
  <si>
    <t>18.1</t>
  </si>
  <si>
    <t>16.2</t>
  </si>
  <si>
    <t>16.3</t>
  </si>
  <si>
    <t>19.2</t>
  </si>
  <si>
    <t>20.1</t>
  </si>
  <si>
    <t>20.2</t>
  </si>
  <si>
    <t>20.3</t>
  </si>
  <si>
    <t>21.2</t>
  </si>
  <si>
    <t>21.3</t>
  </si>
  <si>
    <t>22.1</t>
  </si>
  <si>
    <t>22.2</t>
  </si>
  <si>
    <t>22.3</t>
  </si>
  <si>
    <t>22.4</t>
  </si>
  <si>
    <t>22.5</t>
  </si>
  <si>
    <t>22.6</t>
  </si>
  <si>
    <t>23.1</t>
  </si>
  <si>
    <t>24.1</t>
  </si>
  <si>
    <t>25.1</t>
  </si>
  <si>
    <t>27.1</t>
  </si>
  <si>
    <t>28.1</t>
  </si>
  <si>
    <t>29.1</t>
  </si>
  <si>
    <t>30.1</t>
  </si>
  <si>
    <t>30.2</t>
  </si>
  <si>
    <t>30.3</t>
  </si>
  <si>
    <t>30.4</t>
  </si>
  <si>
    <t>30.5</t>
  </si>
  <si>
    <t>30.6</t>
  </si>
  <si>
    <t>30.7</t>
  </si>
  <si>
    <t>31.1</t>
  </si>
  <si>
    <t>31.2</t>
  </si>
  <si>
    <t>31.8</t>
  </si>
  <si>
    <t>32.1</t>
  </si>
  <si>
    <t>32.2</t>
  </si>
  <si>
    <t>37.1</t>
  </si>
  <si>
    <t>38.1</t>
  </si>
  <si>
    <t>39.1</t>
  </si>
  <si>
    <t>39.2</t>
  </si>
  <si>
    <t>39.4</t>
  </si>
  <si>
    <t>39.5</t>
  </si>
  <si>
    <t>39.6</t>
  </si>
  <si>
    <t>39.7</t>
  </si>
  <si>
    <t>39.8</t>
  </si>
  <si>
    <t>39.9</t>
  </si>
  <si>
    <t>39.10</t>
  </si>
  <si>
    <t>39.11</t>
  </si>
  <si>
    <t>39.12</t>
  </si>
  <si>
    <t>39.13</t>
  </si>
  <si>
    <t>39.14</t>
  </si>
  <si>
    <t>NÃO DESONERADO</t>
  </si>
  <si>
    <t>SERVIÇOS COMPLEMENTARES</t>
  </si>
  <si>
    <t>37.2</t>
  </si>
  <si>
    <t>37.3</t>
  </si>
  <si>
    <t>37.4</t>
  </si>
  <si>
    <t>37.5</t>
  </si>
  <si>
    <t>37.6</t>
  </si>
  <si>
    <t>39.15</t>
  </si>
  <si>
    <t>39.16</t>
  </si>
  <si>
    <t>39.17</t>
  </si>
  <si>
    <t>39.18</t>
  </si>
  <si>
    <t>39.19</t>
  </si>
  <si>
    <t>39.20</t>
  </si>
  <si>
    <t>39.21</t>
  </si>
  <si>
    <t>39.22</t>
  </si>
  <si>
    <t>39.23</t>
  </si>
  <si>
    <t>39.24</t>
  </si>
  <si>
    <t>39.25</t>
  </si>
  <si>
    <t>39.26</t>
  </si>
  <si>
    <t>39.27</t>
  </si>
  <si>
    <t>39.28</t>
  </si>
  <si>
    <t>39.29</t>
  </si>
  <si>
    <t>39.30</t>
  </si>
  <si>
    <t>39.31</t>
  </si>
  <si>
    <t>39.32</t>
  </si>
  <si>
    <t>39.33</t>
  </si>
  <si>
    <t xml:space="preserve"> COMP.164 </t>
  </si>
  <si>
    <t>Próprio</t>
  </si>
  <si>
    <t>Composição Auxiliar</t>
  </si>
  <si>
    <t>Insumo</t>
  </si>
  <si>
    <t>m³</t>
  </si>
  <si>
    <t>CJ</t>
  </si>
  <si>
    <t>Un</t>
  </si>
  <si>
    <t>CURVA DE 90 GRAUS AÇO GALVANIZADO DIAM. 4"</t>
  </si>
  <si>
    <t>AJUDANTE</t>
  </si>
  <si>
    <t>h</t>
  </si>
  <si>
    <t>Caixa de passagem pvc tipo aquatic 30x30x10cm</t>
  </si>
  <si>
    <t>Encargos Complementares - Servente</t>
  </si>
  <si>
    <t>Encargos Complementares - Eletricista</t>
  </si>
  <si>
    <t xml:space="preserve"> B.01.000.010115 </t>
  </si>
  <si>
    <t>Eletricista</t>
  </si>
  <si>
    <t xml:space="preserve"> B.01.000.010116 </t>
  </si>
  <si>
    <t>Ajudante eletricista</t>
  </si>
  <si>
    <t xml:space="preserve"> P.19.000.044309 </t>
  </si>
  <si>
    <t>Presilha em latão para cabos de 16 até 50 mm²; ref. Termotécnica ou equivalente</t>
  </si>
  <si>
    <t>Disjuntor termomagnético tripolar 400 A com caixa moldada 10 kA</t>
  </si>
  <si>
    <t xml:space="preserve"> 37.14.510 </t>
  </si>
  <si>
    <t>Chave seccionadora sob carga, tripolar, acionamento tipo punho, com porta-fusível até NH-1-250 A - sem fusíveis</t>
  </si>
  <si>
    <t xml:space="preserve"> P.27.000.043669 </t>
  </si>
  <si>
    <t>Chave seccionadora sob carga, tripolar, acionamento tipo punho com porta fusível até NH-1-250, sem fusível</t>
  </si>
  <si>
    <t xml:space="preserve"> 37.12.020 </t>
  </si>
  <si>
    <t>Fusível tipo NH 00 de 6 A até 160 A</t>
  </si>
  <si>
    <t xml:space="preserve"> P.27.000.042258 </t>
  </si>
  <si>
    <t>Fusível NH 00 6A a 125A</t>
  </si>
  <si>
    <t>Dispositivo de proteção contra surto de tensão DPS 40kA - 175v</t>
  </si>
  <si>
    <t>Dispositivo de proteção contra surto de tensão DPS 40KA - 175v (para-raio)</t>
  </si>
  <si>
    <t xml:space="preserve"> 40.04.140 </t>
  </si>
  <si>
    <t>Tomada 3P+T de 32 A, blindada industrial de sobrepor negativa</t>
  </si>
  <si>
    <t xml:space="preserve"> P.13.000.045614 </t>
  </si>
  <si>
    <t>Tomada industrial 3P+T, de 32 A para 220/240V, com carcaça, prensa cabos, aliviador de tensão e tampa trava, ref. S-4209 Steck ou equivalente</t>
  </si>
  <si>
    <t xml:space="preserve"> 40.04.146 </t>
  </si>
  <si>
    <t>Tomada 3P+T de 63 A, blindada industrial de embutir</t>
  </si>
  <si>
    <t xml:space="preserve"> P.13.000.091231 </t>
  </si>
  <si>
    <t>Tomada industrial 3P+T de 63A, para 220/240V, ref. S-4549 fabricação Steck ou equivalente</t>
  </si>
  <si>
    <t xml:space="preserve"> COMP.49 </t>
  </si>
  <si>
    <t xml:space="preserve"> INS000093 </t>
  </si>
  <si>
    <t>ELETRODUTO GALVANIZADO NBR 5598 100mm 4" (11,185kg/m)</t>
  </si>
  <si>
    <t xml:space="preserve"> COMP.50 </t>
  </si>
  <si>
    <t xml:space="preserve"> INS000094 </t>
  </si>
  <si>
    <t>LUVA FERRO GALVANIZADO 4"</t>
  </si>
  <si>
    <t xml:space="preserve"> COMP.51 </t>
  </si>
  <si>
    <t xml:space="preserve"> COMP.52 </t>
  </si>
  <si>
    <t>DISJUNTOR CAIXA MOLDADA TRIPOLAR 630A - FORNECIMENTO E INSTALAÇÃO</t>
  </si>
  <si>
    <t xml:space="preserve"> SEE-EST-040 </t>
  </si>
  <si>
    <t xml:space="preserve"> ARM-AÇO-020 </t>
  </si>
  <si>
    <t>CORTE, DOBRA E MONTAGEM DE AÇO CA-50/60</t>
  </si>
  <si>
    <t xml:space="preserve"> EST-FOR-015 </t>
  </si>
  <si>
    <t>FORMA E DESFORMA DE COMPENSADO RESINADO, ESP. 12MM, REAPROVEITAMENTO (3X), EXCLUSIVE ESCORAMENTO</t>
  </si>
  <si>
    <t xml:space="preserve"> EST-CON-030 </t>
  </si>
  <si>
    <t>FORNECIMENTO DE CONCRETO ESTRUTURAL, PREPARADO EM OBRA, COM FCK 20 MPA, INCLUSIVE LANÇAMENTO, ADENSAMENTO E ACABAMENTO</t>
  </si>
  <si>
    <t xml:space="preserve"> ED-50251 </t>
  </si>
  <si>
    <t>VIGAS PRIMÁRIAS ( LONGARINAS) PARA CIMBRAMENTO EM LAJE PRÉ MOLDADA, INCLUSIVE MONTAGEM E DESMONTAGEM, REAPROVEITAMENTO (6X), EXCLUSIVE ESCORAMENTO</t>
  </si>
  <si>
    <t>Portão de ferro de abrir em barra chata, inclusive chumbamento</t>
  </si>
  <si>
    <t>CIMENTO PORTLAND CP III - 40 (LABOR)</t>
  </si>
  <si>
    <t>PEDREIRO - (OFICIAL - SINDUSCON) (LABOR)</t>
  </si>
  <si>
    <t>SERVENTE (AUXILIAR DE OBRAS - SINDUSCON) (LABOR)</t>
  </si>
  <si>
    <t>CAL HIDRATADO P/ ARGAMASSA CH III (LABOR)</t>
  </si>
  <si>
    <t>AREIA LAVADA MEDIA (LABOR)</t>
  </si>
  <si>
    <t>BARRA CHATA DE FERRO ASTM A-36 1/4" X 1.1/4" (LABOR)</t>
  </si>
  <si>
    <t>BARRA CHATA DE FERRO ASTM A-36 1/4" X 1" (LABOR)</t>
  </si>
  <si>
    <t>CANTONEIRA ABAS IGUAIS DE FERRO ASTM A-36 - 1/4" X 1.1/4" X 1.1/4" (LABOR)</t>
  </si>
  <si>
    <t>GALVANIZAÇÃO ELETROLITICA (LABOR)</t>
  </si>
  <si>
    <t>BARRA CHATA DE FERRO ASTM A-36 3/16" X 1" (LABOR)</t>
  </si>
  <si>
    <t>FECHADURA PARA PORTAO (LABOR)</t>
  </si>
  <si>
    <t>BARRA CHATA DE FERRO ASTM A-36 1/4" X 1.1/2" (LABOR)</t>
  </si>
  <si>
    <t xml:space="preserve"> COMP.55 </t>
  </si>
  <si>
    <t>FORNECIMENTO E INSTALAÇÃO DE APARELHO DE AR CONDICIONADO, SPLIT INDIVIDUAL, INVERTER 12000 BTU/H</t>
  </si>
  <si>
    <t>CONCRETAGEM DE SAPATAS, FCK 25 MPA, COM USO DE BOMBA - LANÇAMENTO, ADENSAMENTO E ACABAMENTO</t>
  </si>
  <si>
    <t>CONCRETAGEM DE BLOCOS DE COROAMENTO E VIGAS BALDRAMES, FCK 20 MPA, COM USO DE BOMBA  LANÇAMENTO, ADENSAMENTO E ACABAMENTO</t>
  </si>
  <si>
    <t>CENTO</t>
  </si>
  <si>
    <t>PARAFUSO AUTO-ATARRAX.1/4"X3/4"C/ARRUELA</t>
  </si>
  <si>
    <t>TELHA GALVANIZADA TRAPEZOIDAL 0,43 MM</t>
  </si>
  <si>
    <t>310ML</t>
  </si>
  <si>
    <t xml:space="preserve"> B.01.000.010139 </t>
  </si>
  <si>
    <t>Pedreiro</t>
  </si>
  <si>
    <t xml:space="preserve"> P.18.000.050276 </t>
  </si>
  <si>
    <t>Quadro de embutir em chapa de aço, para disjuntores 70 DIN / 50 Bolt-on de 225 A, QDETG-U II, ref. 904506 da Cemar ou equivalente</t>
  </si>
  <si>
    <t>Eletrocalha metálica perfurada 100 x 100 x 3000mm, peso, 2,20Kg/m,  (ref.: mopa ou similar)</t>
  </si>
  <si>
    <t>Disjuntor termomagnético tripolar 175 A com caixa moldada 10 kA</t>
  </si>
  <si>
    <t xml:space="preserve"> COMP.59 </t>
  </si>
  <si>
    <t xml:space="preserve">LUMINARIA DE EMBUTIR PLAFON 18W LED BRANCO FRIO 22,5x22,5	</t>
  </si>
  <si>
    <t xml:space="preserve"> COMP.157 </t>
  </si>
  <si>
    <t xml:space="preserve"> COMP.159 </t>
  </si>
  <si>
    <t>MÓDULOS DE DECANTAÇÃO, FORMATADOS A PARTIR DE PLACAS PLANAS PARALELAS, COM ESPAÇAMENTO E ATIRAMENTO POR PERFIS TUBULARES RETANGULARES OCTOGONAIS, DIMENSÕES NOMINAIS, 50X1200MM, ESPESSURA DE 1,00 A 1,50 MM, CORTADOS NAS EXTREMIDADES COM ÂNGULOS DE 60º. PRÉ-MONTADOS COM FIXADORES MECÂNICOS METÁLICOS, EM ALUMÍNIO, (SEM A UTILIZAÇÃO DE COLA, CONFORME PADRÃO E ESPECIFICAÇÕES SABESP), GERANDO CONJUNTOS AUTOPORTANTES, DE ALTA RESISTENCIA ESTRUTURAL E LONGA DURABILIDADE, A PROVA DE COLAPSO, PRONTOS PARA INSTALAÇÃO FINAL, DENTRO DOS DECANTADORES., INCLUSIVE CREPINA PEQUENA COM REFORÇO</t>
  </si>
  <si>
    <t xml:space="preserve"> INS00337 </t>
  </si>
  <si>
    <t>FLOCULADOR MECÂNICO DO TIPO TURBINA DE FLUXO AXIAL, MARCA NAQUA, MODELO FMAX OU EQUIVALENTE</t>
  </si>
  <si>
    <t xml:space="preserve"> INS00338 </t>
  </si>
  <si>
    <t>FLOCULADOR MECÂNICO DO TIPO PALETAS VERTICAIS DE NOSSA FABRICAÇÃO, MARCA NAQUA, MODELO FMPA OU EQUIVALENTE</t>
  </si>
  <si>
    <t xml:space="preserve"> COMP.146 </t>
  </si>
  <si>
    <t xml:space="preserve"> INS00339 </t>
  </si>
  <si>
    <t xml:space="preserve"> COMP.147 </t>
  </si>
  <si>
    <t xml:space="preserve"> INS00340 </t>
  </si>
  <si>
    <t>SOPRADOR DE AR TIPO ROOTS, REF. OMEL SRTV-1027 OU EQUIVALENTE</t>
  </si>
  <si>
    <t xml:space="preserve"> COMP.148 </t>
  </si>
  <si>
    <t xml:space="preserve"> INS00341 </t>
  </si>
  <si>
    <t>BOMBA DOSADORA, VAZÃO 1.300L/H, P=10 KGF/CM2, REF. OMEL NSP-3/P OU EQUIVALENTE</t>
  </si>
  <si>
    <t>Encarregado de turma - Fonte DNIT -  Mês de ref.: 10/20</t>
  </si>
  <si>
    <t xml:space="preserve"> B010000097 </t>
  </si>
  <si>
    <t>SERVENTE</t>
  </si>
  <si>
    <t xml:space="preserve"> D020000051 </t>
  </si>
  <si>
    <t>CARVÃO ANTRACITO</t>
  </si>
  <si>
    <t>FORNECIMENTO E MONTAGEM DE 04 FILTROS EM ESTRUTURA METÁLICA, CONFORME PROJETO EXECUTIVO</t>
  </si>
  <si>
    <t xml:space="preserve"> COMP.151 </t>
  </si>
  <si>
    <t>APLICAÇÃO SEIXO ROLADO APILOADO MANUALMENTE COM MAÇO</t>
  </si>
  <si>
    <t>FORNECIMENTO E MONTAGEM DE CONEXÕES FLANGEADAS DE INTERLIGAÇÕES, DESCARGAS, SAÍDAS PARA RAMAL ENTERRADO E SOPRADOR, CONFORME PROJETO EXECUTIVO</t>
  </si>
  <si>
    <t>FORNECIMENTO E MONTAGEM DE ESTRUTURA DE ACESSO E MANUTENÇÃO À ETA, CONTENDO 01 ESCADA E PASSARELAS SOBRE OS TANQUES, CONFORME PROJETO EXECUTIVO</t>
  </si>
  <si>
    <t>Disjuntor tripolar ajustável com variação de 800 a 1000A</t>
  </si>
  <si>
    <t xml:space="preserve"> P.26.000.044036 </t>
  </si>
  <si>
    <t>Disjuntor em caixa moldada, termomagnético tripolar, 2000 A, Vn= 1200 V, 50/60 Hz, faixa de ajuste de 1600 até 2000 A</t>
  </si>
  <si>
    <t>Disjuntor termomagnético tripolar 80 A com caixa moldada 10 kA</t>
  </si>
  <si>
    <t xml:space="preserve"> COMP.56 </t>
  </si>
  <si>
    <t>ELETRODUTO FERRO GALVANIZADO ROSCAVEL 1" COM CONEXOES</t>
  </si>
  <si>
    <t xml:space="preserve"> COMP.57 </t>
  </si>
  <si>
    <t>ELETRODUTO FERRO GALVANIZADO ROSCAVEL 2" COM CONEXOES</t>
  </si>
  <si>
    <t>ELETRODUTO GALVANIZADO NBR 5598 50mm 2" (4,603kg/m)</t>
  </si>
  <si>
    <t xml:space="preserve"> COMP.58 </t>
  </si>
  <si>
    <t>Fornecimento e espalhamento de brita 1 ou 2</t>
  </si>
  <si>
    <t>BRITA 1 E 2 (MEDIA) (LABOR)</t>
  </si>
  <si>
    <t xml:space="preserve"> COMP.128 </t>
  </si>
  <si>
    <t>FORNECIMENTO E INSTALAÇÃO DE CONJUNTO MOTOBOMBA CENTRÍFUGA, VAZÃO 300L/S, HM30M, EFICIÊNCIA ACIMA DE 80%</t>
  </si>
  <si>
    <t xml:space="preserve"> INS00321 </t>
  </si>
  <si>
    <t xml:space="preserve"> COMP.130 </t>
  </si>
  <si>
    <t>FORNECIMENTO E INSTALAÇÃO DE PAINEL AUT PROC IND INVERSOR DE FREQ 150CV 380VAC PAINEL AUTOMACAO PROCESSOS INDUSTRIAIS INVERSOR DEFREQUENCIA 150CV 380VAC, REF. IP54 RAL7032 OU EQUIVALENTE</t>
  </si>
  <si>
    <t>Fornecimento de alça preformada para cabo multiplex 35 mm2</t>
  </si>
  <si>
    <t>Alça preformada para cabo multiplex 35 mm2</t>
  </si>
  <si>
    <t>Fornecimento de arruela galvanizada, quadrada, 18 x 38 mm</t>
  </si>
  <si>
    <t xml:space="preserve">BRACO SUPORTE TIPO C </t>
  </si>
  <si>
    <t xml:space="preserve">PINO ISOLADOR POLIMERICO 15 KV, 3/8" X 180MM </t>
  </si>
  <si>
    <t>Fornecimento de parafuso rosca dupla 16 x 350mm</t>
  </si>
  <si>
    <t>Parafuso rosca dupla 16 x 350mm</t>
  </si>
  <si>
    <t>Fornecimento de porca olhal</t>
  </si>
  <si>
    <t>Porca olhal furo  16mm</t>
  </si>
  <si>
    <t xml:space="preserve">MANILHA SAPATILHA </t>
  </si>
  <si>
    <t xml:space="preserve"> 09.82.031 </t>
  </si>
  <si>
    <t>TERMINAL OU CONECTOR DE PRESSAO PARA CABO 95MM</t>
  </si>
  <si>
    <t xml:space="preserve"> 1.01.15 </t>
  </si>
  <si>
    <t xml:space="preserve"> 1.01.16 </t>
  </si>
  <si>
    <t>AJUDANTE ELETRICISTA</t>
  </si>
  <si>
    <t xml:space="preserve"> 4.94.35 </t>
  </si>
  <si>
    <t>TERMINAL PRES P/CABO 95MM2</t>
  </si>
  <si>
    <t>Conector para haste de aterramento de 5/8"</t>
  </si>
  <si>
    <t xml:space="preserve"> E00503 </t>
  </si>
  <si>
    <t xml:space="preserve"> E00621 </t>
  </si>
  <si>
    <t>Para raio de distribuição de tensão 15 Kv</t>
  </si>
  <si>
    <t>Mufla de porcelana externa</t>
  </si>
  <si>
    <t xml:space="preserve">CANTONEIRA DE ABAS IGUAIS LAMINADAS 2"X3/16" PAULI 21,78KG - 6M (COD.2507) </t>
  </si>
  <si>
    <t xml:space="preserve">FERRO CHATO LAMINADO 2"X3/16" PAULI 11,40 KG - 6M (COD.3323) </t>
  </si>
  <si>
    <t>Cinta de poste circular 160 mm</t>
  </si>
  <si>
    <t xml:space="preserve"> E00464 </t>
  </si>
  <si>
    <t>ISOLADOR DE ANCORAGEM POLIMÉRICO 15 KV</t>
  </si>
  <si>
    <t xml:space="preserve"> E00566 </t>
  </si>
  <si>
    <t>Isolador disc bastão polim - completo 15 KV</t>
  </si>
  <si>
    <t>Fornecimento de alça preformada para estai 6,4mm mr</t>
  </si>
  <si>
    <t>Alça preformada p/ estai 6,4 mm mr</t>
  </si>
  <si>
    <t xml:space="preserve"> 09.80.040 </t>
  </si>
  <si>
    <t xml:space="preserve"> 1.01.13 </t>
  </si>
  <si>
    <t>ELETRICISTA PARA MÉDIA TENSÃO</t>
  </si>
  <si>
    <t xml:space="preserve"> 4.17.42 </t>
  </si>
  <si>
    <t>RELE DE SOBRECORRENTE DO DISJ.SACE</t>
  </si>
  <si>
    <t>ISOLADOR DE PORCELANA, TIPO BUCHA, PARA TENSAO DE 15KV - FORNECIMENTO E INSTALACAO</t>
  </si>
  <si>
    <t xml:space="preserve"> 36.05.100 </t>
  </si>
  <si>
    <t>Isolador pedestal para 15 kV</t>
  </si>
  <si>
    <t xml:space="preserve"> P.19.000.090409 </t>
  </si>
  <si>
    <t>Isolador suporte pedestal de epóxi e/ou porcelana com guia barra 15kV, completo - uso interno</t>
  </si>
  <si>
    <t>Poste circular de concreto 11/1000 - Fornecimento</t>
  </si>
  <si>
    <t>Poste circular de concreto 11/1000</t>
  </si>
  <si>
    <t xml:space="preserve">CABO DE ALUMINIO CA, PROTEGIDO 15KV - 50MM2 </t>
  </si>
  <si>
    <t xml:space="preserve"> 29.03.040 </t>
  </si>
  <si>
    <t>Cabo em aço galvanizado com alma de aço, diâmetro de 3/8´ (9,52 mm)</t>
  </si>
  <si>
    <t xml:space="preserve"> B.01.000.010146 </t>
  </si>
  <si>
    <t>Servente</t>
  </si>
  <si>
    <t xml:space="preserve"> E.10.000.049575 </t>
  </si>
  <si>
    <t>Esticador para cabo de aço 5/16´ (8 mm) com terminal gancho-olhal</t>
  </si>
  <si>
    <t xml:space="preserve"> E.10.000.092774 </t>
  </si>
  <si>
    <t>Cabo de aço galvanizado com alma de aço, diâmetro 3/8´ (9,52mm)</t>
  </si>
  <si>
    <t xml:space="preserve"> B.01.000.010117 </t>
  </si>
  <si>
    <t>Eletrotécnico montador</t>
  </si>
  <si>
    <t xml:space="preserve"> S.01.000.080351 </t>
  </si>
  <si>
    <t>Guindauto MUNCK M-640/18 com lança telescópica capacidade 3750 kg</t>
  </si>
  <si>
    <t xml:space="preserve"> 09.80.010 </t>
  </si>
  <si>
    <t>ISOLADOR TIPO PINO PARA 15 KV, INCLUSIVE PINO, INSTALADO EM CABINE</t>
  </si>
  <si>
    <t xml:space="preserve"> 4.05.07 </t>
  </si>
  <si>
    <t>ISOLADOR DE PINO 15KV-PORCELANA</t>
  </si>
  <si>
    <t xml:space="preserve"> COMP.132 </t>
  </si>
  <si>
    <t>CABO DE AÇO COBREADO, 120MM2 - FORNECIMENTO E INSTALAÇÃO</t>
  </si>
  <si>
    <t xml:space="preserve"> MT53375 </t>
  </si>
  <si>
    <t xml:space="preserve"> COMP.162 </t>
  </si>
  <si>
    <t xml:space="preserve"> COMP.163 </t>
  </si>
  <si>
    <t>CRUZETA EM FERRO GALVANIZADO 2" - FORNECIMENTO E INSTALAÇÃO</t>
  </si>
  <si>
    <t>Mufla de porcelana interna</t>
  </si>
  <si>
    <t xml:space="preserve">VERGALHAO DE COBRE, REDONDO - 3/8", PARA 15,0 KV - (BARRA 3M) </t>
  </si>
  <si>
    <t>Poste circular de concreto 11/600 - Fornecimento</t>
  </si>
  <si>
    <t>Poste circular de concreto 11/ 600 Para linha de Transmissão</t>
  </si>
  <si>
    <t xml:space="preserve"> 36.09.070 </t>
  </si>
  <si>
    <t>Transformador de potência trifásico de 1000 kVA, classe 15 kV, a seco com cabine</t>
  </si>
  <si>
    <t xml:space="preserve"> P.12.000.092019 </t>
  </si>
  <si>
    <t>Transformador de potência trifásico de 1000kVA classe 15kV, a seco com cabine</t>
  </si>
  <si>
    <t>PLANILHA ANALÍTICA</t>
  </si>
  <si>
    <t>RAP DA ETA</t>
  </si>
  <si>
    <t>SEM DESONERAÇÃO</t>
  </si>
  <si>
    <t>MOVIMENTO DE TERRA PARA BASE DA ETA</t>
  </si>
  <si>
    <t>3.0</t>
  </si>
  <si>
    <t>3.1</t>
  </si>
  <si>
    <t>4.0</t>
  </si>
  <si>
    <t>4.1</t>
  </si>
  <si>
    <t>4.2</t>
  </si>
  <si>
    <t>4.3</t>
  </si>
  <si>
    <t>4.4</t>
  </si>
  <si>
    <t>4.5</t>
  </si>
  <si>
    <t>4.6</t>
  </si>
  <si>
    <t>5.0</t>
  </si>
  <si>
    <t>ADUTORA DE ÁGUA BRUTA</t>
  </si>
  <si>
    <t>5.1</t>
  </si>
  <si>
    <t>5.2</t>
  </si>
  <si>
    <t>5.3</t>
  </si>
  <si>
    <t>5.4</t>
  </si>
  <si>
    <t>5.5</t>
  </si>
  <si>
    <t>6.0</t>
  </si>
  <si>
    <t>6.1</t>
  </si>
  <si>
    <t>6.2</t>
  </si>
  <si>
    <t>6.3</t>
  </si>
  <si>
    <t>6.4</t>
  </si>
  <si>
    <t>6.5</t>
  </si>
  <si>
    <t>6.6</t>
  </si>
  <si>
    <t>6.7</t>
  </si>
  <si>
    <t>6.8</t>
  </si>
  <si>
    <t>6.9</t>
  </si>
  <si>
    <t>6.10</t>
  </si>
  <si>
    <t>7.0</t>
  </si>
  <si>
    <t>7.1</t>
  </si>
  <si>
    <t>7.2</t>
  </si>
  <si>
    <t>7.3</t>
  </si>
  <si>
    <t>7.4</t>
  </si>
  <si>
    <t>7.5</t>
  </si>
  <si>
    <t>7.6</t>
  </si>
  <si>
    <t>7.7</t>
  </si>
  <si>
    <t>7.8</t>
  </si>
  <si>
    <t>7.9</t>
  </si>
  <si>
    <t>7.10</t>
  </si>
  <si>
    <t>7.11</t>
  </si>
  <si>
    <t>7.12</t>
  </si>
  <si>
    <t>7.13</t>
  </si>
  <si>
    <t>TOTAL CAPTAÇÃO</t>
  </si>
  <si>
    <t>BOMBA PARA CAPTAÇÃO</t>
  </si>
  <si>
    <t>DRENAGEM</t>
  </si>
  <si>
    <t>MANGOTE EM BORRACHA MANDRILADA SEM ARAME INTERNO FLAGEADA DE ACORDO COM NBR 7675 PN 10 SEMIFLEXÍVEL COM ILHOS PARA FIXAÇÃO DE CABO ELÉTRICO DN 350MM</t>
  </si>
  <si>
    <t>QUADRO DE COMANDO DE CONJUNTO MOTOBOMBA, CCM, PARA DA BOMBA DE CAPTAÇÃO, CONFORME PROJETO EXECUTIVO</t>
  </si>
  <si>
    <t>LAVATÓRIO LOUÇA BRANCA COM COLUNA, 45 X 55CM OU EQUIVALENTE, PADRÃO MÉDIO - FORNECIMENTO E INSTALAÇÃO. AF_01/2020</t>
  </si>
  <si>
    <t>EXECUÇÃO E COMPACTAÇÃO DE ATERRO COM SOLO PREDOMINANTEMENTE ARENOSO - EXCLUSIVE SOLO, ESCAVAÇÃO, CARGA E TRANSPORTE. AF_11/2019</t>
  </si>
  <si>
    <t>FABRICAÇÃO, MONTAGEM E DESMONTAGEM DE FÔRMA PARA VIGA BALDRAME, EM MADEIRA SERRADA, E=25 MM, 2 UTILIZAÇÕES. AF_06/2017</t>
  </si>
  <si>
    <t>CONCRETAGEM DE BLOCOS DE COROAMENTO E VIGAS BALDRAMES, FCK 30 MPA, COM USO DE BOMBA  LANÇAMENTO, ADENSAMENTO E ACABAMENTO. AF_06/2017</t>
  </si>
  <si>
    <t>FORNECIMENTO E MONTAGEM DE 02 DECANTADORES EM ESTRUTURA METÁLICA, CONFORME PROJETO EXECUTIVO</t>
  </si>
  <si>
    <t>FORNECIMENTO E MONTAGEM DE 02 FILTROS EM ESTRUTURA METÁLICA, CONFORME PROJETO EXECUTIVO</t>
  </si>
  <si>
    <t>FORNECIMENTO E MONTAGEM DE 01 CAIXA DE ÁGUA FILTRADA, CÂMARA DE NÍVEL EM ESTRUTURA METÁLICA, CONFORME PROJETO EXECUTIVO</t>
  </si>
  <si>
    <t>FORNECIMENTO E MONTAGEM DE ESTRUTURA DE ACESSO E MANUTENÇÃO À ETA, CONTENDO 01 ESCADA E 77M DE PASSARELA SOBRE OS TANQUES, CONFORME PROJETO EXECUTIVO</t>
  </si>
  <si>
    <t>TUBO DE CONCRETO ARMADO PARA AGUAS PLUVIAIS, CLASSE PA-1, COM ENCAIXE PONTA E BOLSA, DIAMETRO NOMINAL DE 600 MM - FORNECIMENTO E ASSENTAMENTO</t>
  </si>
  <si>
    <t>LASTRO COM MATERIAL GRANULAR (AREIA MÉDIA), APLICADO EM PISOS OU LAJES SOBRE SOLO, ESPESSURA DE *10 CM*. AF_07/2019</t>
  </si>
  <si>
    <t>(COMPOSIÇÃO REPRESENTATIVA) POÇO DE VISITA CIRCULAR PARA ESGOTO, EM ALVENARIA COM TIJOLOS CERÂMICOS MACIÇOS, DIÂMETRO INTERNO = 1,2 M, PROFUNDIDADE DE 2,50 A 3,00 M, EXCLUINDO TAMPÃO. AF_04/2018</t>
  </si>
  <si>
    <t>SAIDA D'AGUA C/ DISSIPADOR DE ENERGIA</t>
  </si>
  <si>
    <t>Alambrado em tela de aço galvanizado de 2´, montantes metálicos com extremo superior duplo e arame farpado, acima de 4,00 m de altura</t>
  </si>
  <si>
    <t xml:space="preserve"> 93243 </t>
  </si>
  <si>
    <t xml:space="preserve"> 98459 </t>
  </si>
  <si>
    <t xml:space="preserve"> 98525 </t>
  </si>
  <si>
    <t xml:space="preserve"> 93208 </t>
  </si>
  <si>
    <t xml:space="preserve"> 93582 </t>
  </si>
  <si>
    <t xml:space="preserve"> 93583 </t>
  </si>
  <si>
    <t xml:space="preserve"> 93584 </t>
  </si>
  <si>
    <t xml:space="preserve"> 93207 </t>
  </si>
  <si>
    <t xml:space="preserve"> 93210 </t>
  </si>
  <si>
    <t xml:space="preserve"> 93212 </t>
  </si>
  <si>
    <t xml:space="preserve"> COMP.192 </t>
  </si>
  <si>
    <t xml:space="preserve"> 97636 </t>
  </si>
  <si>
    <t xml:space="preserve"> 90099 </t>
  </si>
  <si>
    <t xml:space="preserve"> 93374 </t>
  </si>
  <si>
    <t xml:space="preserve"> 101813 </t>
  </si>
  <si>
    <t xml:space="preserve"> COMP.191 </t>
  </si>
  <si>
    <t xml:space="preserve"> 95731 </t>
  </si>
  <si>
    <t xml:space="preserve"> 071158 </t>
  </si>
  <si>
    <t xml:space="preserve"> 8895 </t>
  </si>
  <si>
    <t xml:space="preserve"> 97670 </t>
  </si>
  <si>
    <t xml:space="preserve"> 92992 </t>
  </si>
  <si>
    <t xml:space="preserve"> 92988 </t>
  </si>
  <si>
    <t xml:space="preserve"> 91928 </t>
  </si>
  <si>
    <t xml:space="preserve"> 91926 </t>
  </si>
  <si>
    <t xml:space="preserve"> 95780 </t>
  </si>
  <si>
    <t xml:space="preserve"> 97888 </t>
  </si>
  <si>
    <t xml:space="preserve"> 92029 </t>
  </si>
  <si>
    <t xml:space="preserve"> 92008 </t>
  </si>
  <si>
    <t xml:space="preserve"> 92000 </t>
  </si>
  <si>
    <t xml:space="preserve"> 92001 </t>
  </si>
  <si>
    <t xml:space="preserve"> 97599 </t>
  </si>
  <si>
    <t xml:space="preserve"> 96985 </t>
  </si>
  <si>
    <t xml:space="preserve"> 98111 </t>
  </si>
  <si>
    <t xml:space="preserve"> 97103 </t>
  </si>
  <si>
    <t xml:space="preserve"> 91815 </t>
  </si>
  <si>
    <t xml:space="preserve"> 87894 </t>
  </si>
  <si>
    <t xml:space="preserve"> 89173 </t>
  </si>
  <si>
    <t xml:space="preserve"> 98557 </t>
  </si>
  <si>
    <t xml:space="preserve"> 88485 </t>
  </si>
  <si>
    <t xml:space="preserve"> 88489 </t>
  </si>
  <si>
    <t xml:space="preserve"> COMP.195 </t>
  </si>
  <si>
    <t xml:space="preserve"> 86900 </t>
  </si>
  <si>
    <t xml:space="preserve"> 102253 </t>
  </si>
  <si>
    <t xml:space="preserve"> 86903 </t>
  </si>
  <si>
    <t xml:space="preserve"> 100577 </t>
  </si>
  <si>
    <t xml:space="preserve"> 96386 </t>
  </si>
  <si>
    <t xml:space="preserve"> 97087 </t>
  </si>
  <si>
    <t xml:space="preserve"> 96624 </t>
  </si>
  <si>
    <t xml:space="preserve"> 96533 </t>
  </si>
  <si>
    <t xml:space="preserve"> 96543 </t>
  </si>
  <si>
    <t xml:space="preserve"> 96546 </t>
  </si>
  <si>
    <t xml:space="preserve"> 96547 </t>
  </si>
  <si>
    <t xml:space="preserve"> 96548 </t>
  </si>
  <si>
    <t xml:space="preserve"> 92788 </t>
  </si>
  <si>
    <t xml:space="preserve"> 97096 </t>
  </si>
  <si>
    <t xml:space="preserve"> 96557 </t>
  </si>
  <si>
    <t xml:space="preserve"> COMP.197 </t>
  </si>
  <si>
    <t xml:space="preserve"> COMP.184 </t>
  </si>
  <si>
    <t xml:space="preserve"> 220416 </t>
  </si>
  <si>
    <t xml:space="preserve"> COMP.185 </t>
  </si>
  <si>
    <t xml:space="preserve"> COMP.186 </t>
  </si>
  <si>
    <t xml:space="preserve"> COMP.187 </t>
  </si>
  <si>
    <t xml:space="preserve"> COMP.188 </t>
  </si>
  <si>
    <t xml:space="preserve"> COMP.189 </t>
  </si>
  <si>
    <t xml:space="preserve"> 97668 </t>
  </si>
  <si>
    <t xml:space="preserve"> 97669 </t>
  </si>
  <si>
    <t xml:space="preserve"> 91860 </t>
  </si>
  <si>
    <t xml:space="preserve"> 92998 </t>
  </si>
  <si>
    <t xml:space="preserve"> 92982 </t>
  </si>
  <si>
    <t xml:space="preserve"> 91929 </t>
  </si>
  <si>
    <t xml:space="preserve"> 100621 </t>
  </si>
  <si>
    <t xml:space="preserve"> 100620 </t>
  </si>
  <si>
    <t xml:space="preserve"> 101881 </t>
  </si>
  <si>
    <t xml:space="preserve"> 9729 </t>
  </si>
  <si>
    <t xml:space="preserve"> 93671 </t>
  </si>
  <si>
    <t xml:space="preserve"> 93654 </t>
  </si>
  <si>
    <t xml:space="preserve"> 8894 </t>
  </si>
  <si>
    <t xml:space="preserve"> 90106 </t>
  </si>
  <si>
    <t xml:space="preserve"> COMP.196 </t>
  </si>
  <si>
    <t xml:space="preserve"> 93378 </t>
  </si>
  <si>
    <t xml:space="preserve"> 100624 </t>
  </si>
  <si>
    <t xml:space="preserve"> 100323 </t>
  </si>
  <si>
    <t xml:space="preserve"> 98428 </t>
  </si>
  <si>
    <t xml:space="preserve"> C3110 </t>
  </si>
  <si>
    <t xml:space="preserve"> 200306 </t>
  </si>
  <si>
    <t xml:space="preserve"> 34.05.210 </t>
  </si>
  <si>
    <t xml:space="preserve"> 97086 </t>
  </si>
  <si>
    <t xml:space="preserve"> 071104 </t>
  </si>
  <si>
    <t xml:space="preserve"> 91634 </t>
  </si>
  <si>
    <t xml:space="preserve"> 91850 </t>
  </si>
  <si>
    <t xml:space="preserve"> 8903 </t>
  </si>
  <si>
    <t xml:space="preserve"> 3335 </t>
  </si>
  <si>
    <t xml:space="preserve"> 3271 </t>
  </si>
  <si>
    <t xml:space="preserve"> 1201008430 </t>
  </si>
  <si>
    <t xml:space="preserve"> 1201008438 </t>
  </si>
  <si>
    <t xml:space="preserve"> 2924 </t>
  </si>
  <si>
    <t xml:space="preserve"> 2934 </t>
  </si>
  <si>
    <t xml:space="preserve"> 1201008136 </t>
  </si>
  <si>
    <t xml:space="preserve"> 171110 </t>
  </si>
  <si>
    <t xml:space="preserve"> 071365 </t>
  </si>
  <si>
    <t xml:space="preserve"> 171028 </t>
  </si>
  <si>
    <t xml:space="preserve"> 10291 </t>
  </si>
  <si>
    <t xml:space="preserve"> 1201008336 </t>
  </si>
  <si>
    <t xml:space="preserve"> 171153 </t>
  </si>
  <si>
    <t xml:space="preserve"> 071476 </t>
  </si>
  <si>
    <t xml:space="preserve"> 171168 </t>
  </si>
  <si>
    <t xml:space="preserve"> 2832 </t>
  </si>
  <si>
    <t xml:space="preserve"> 1201008190 </t>
  </si>
  <si>
    <t xml:space="preserve"> 10292 </t>
  </si>
  <si>
    <t xml:space="preserve"> 1201008309 </t>
  </si>
  <si>
    <t xml:space="preserve"> 4122 </t>
  </si>
  <si>
    <t xml:space="preserve"> 10416 </t>
  </si>
  <si>
    <t xml:space="preserve"> 100613 </t>
  </si>
  <si>
    <t xml:space="preserve"> 100612 </t>
  </si>
  <si>
    <t xml:space="preserve"> 1201008388 </t>
  </si>
  <si>
    <t>SEINFRA</t>
  </si>
  <si>
    <t>04 MESES</t>
  </si>
  <si>
    <t>ESTAÇÃO DE TRATAMENTO DE ÁGUA - ETA BOM SUCESSO</t>
  </si>
  <si>
    <t>Bom Sucesso</t>
  </si>
  <si>
    <t>Av. Gil João da Silva, S/n, Bom Sucesso</t>
  </si>
  <si>
    <t>33.0</t>
  </si>
  <si>
    <t>34.0</t>
  </si>
  <si>
    <t>35.0</t>
  </si>
  <si>
    <t>36.0</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</si>
  <si>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</si>
  <si>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</si>
  <si>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</si>
  <si>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</si>
  <si>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</si>
  <si>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</si>
  <si>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</si>
  <si>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</si>
  <si>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</si>
  <si>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</si>
  <si>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</si>
  <si>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</si>
  <si>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</si>
  <si>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</si>
  <si>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</si>
  <si>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</si>
  <si>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</si>
  <si>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</si>
  <si>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</si>
  <si>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</si>
  <si>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</si>
  <si>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</si>
  <si>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</si>
  <si>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7.14</t>
  </si>
  <si>
    <t>7.15</t>
  </si>
  <si>
    <t>7.16</t>
  </si>
  <si>
    <t>7.17</t>
  </si>
  <si>
    <t>7.18</t>
  </si>
  <si>
    <t>7.19</t>
  </si>
  <si>
    <t>7.20</t>
  </si>
  <si>
    <t>7.21</t>
  </si>
  <si>
    <t>7.22</t>
  </si>
  <si>
    <t>7.23</t>
  </si>
  <si>
    <t>10.2</t>
  </si>
  <si>
    <t>10.3</t>
  </si>
  <si>
    <t>10.4</t>
  </si>
  <si>
    <t>10.5</t>
  </si>
  <si>
    <t>12.2</t>
  </si>
  <si>
    <t>13.3</t>
  </si>
  <si>
    <t>14.4</t>
  </si>
  <si>
    <t>14.5</t>
  </si>
  <si>
    <t>14.6</t>
  </si>
  <si>
    <t>14.7</t>
  </si>
  <si>
    <t>14.8</t>
  </si>
  <si>
    <t>14.9</t>
  </si>
  <si>
    <t>14.10</t>
  </si>
  <si>
    <t>14.11</t>
  </si>
  <si>
    <t>14.12</t>
  </si>
  <si>
    <t>14.13</t>
  </si>
  <si>
    <t>14.14</t>
  </si>
  <si>
    <t>14.15</t>
  </si>
  <si>
    <t>14.16</t>
  </si>
  <si>
    <t>14.17</t>
  </si>
  <si>
    <t>14.18</t>
  </si>
  <si>
    <t>14.19</t>
  </si>
  <si>
    <t>14.20</t>
  </si>
  <si>
    <t>14.21</t>
  </si>
  <si>
    <t>14.22</t>
  </si>
  <si>
    <t>14.23</t>
  </si>
  <si>
    <t>15.24</t>
  </si>
  <si>
    <t>15.25</t>
  </si>
  <si>
    <t>18.2</t>
  </si>
  <si>
    <t>18.3</t>
  </si>
  <si>
    <t>19.3</t>
  </si>
  <si>
    <t>19.4</t>
  </si>
  <si>
    <t>21.1</t>
  </si>
  <si>
    <t>21.4</t>
  </si>
  <si>
    <t>21.5</t>
  </si>
  <si>
    <t>21.6</t>
  </si>
  <si>
    <t>21.7</t>
  </si>
  <si>
    <t>21.8</t>
  </si>
  <si>
    <t>21.9</t>
  </si>
  <si>
    <t>21.10</t>
  </si>
  <si>
    <t>33.1</t>
  </si>
  <si>
    <t>34.1</t>
  </si>
  <si>
    <t>35.1</t>
  </si>
  <si>
    <t>35.2</t>
  </si>
  <si>
    <t>36.1</t>
  </si>
  <si>
    <t>36.2</t>
  </si>
  <si>
    <t>36.3</t>
  </si>
  <si>
    <t>36.4</t>
  </si>
  <si>
    <t>36.5</t>
  </si>
  <si>
    <t>36.6</t>
  </si>
  <si>
    <t>36.7</t>
  </si>
  <si>
    <t>36.8</t>
  </si>
  <si>
    <t>36.9</t>
  </si>
  <si>
    <t>36.10</t>
  </si>
  <si>
    <t>36.11</t>
  </si>
  <si>
    <t>36.12</t>
  </si>
  <si>
    <t>36.13</t>
  </si>
  <si>
    <t>37.7</t>
  </si>
  <si>
    <t>37.8</t>
  </si>
  <si>
    <t>37.9</t>
  </si>
  <si>
    <t>37.10</t>
  </si>
  <si>
    <t>37.11</t>
  </si>
  <si>
    <t>37.12</t>
  </si>
  <si>
    <t>37.13</t>
  </si>
  <si>
    <t>37.14</t>
  </si>
  <si>
    <t>37.15</t>
  </si>
  <si>
    <t>37.16</t>
  </si>
  <si>
    <t>37.17</t>
  </si>
  <si>
    <t>37.18</t>
  </si>
  <si>
    <t>37.19</t>
  </si>
  <si>
    <t>37.20</t>
  </si>
  <si>
    <t>37.21</t>
  </si>
  <si>
    <t>37.22</t>
  </si>
  <si>
    <t>37.23</t>
  </si>
  <si>
    <t>37.24</t>
  </si>
  <si>
    <t>37.25</t>
  </si>
  <si>
    <t>37.26</t>
  </si>
  <si>
    <t>37.27</t>
  </si>
  <si>
    <t>37.28</t>
  </si>
  <si>
    <t>37.29</t>
  </si>
  <si>
    <t>37.30</t>
  </si>
  <si>
    <t>37.31</t>
  </si>
  <si>
    <t>37.32</t>
  </si>
  <si>
    <t>37.33</t>
  </si>
  <si>
    <t>37.34</t>
  </si>
  <si>
    <t>38.2</t>
  </si>
  <si>
    <t>38.3</t>
  </si>
  <si>
    <t>38.4</t>
  </si>
  <si>
    <t>38.5</t>
  </si>
  <si>
    <t>38.6</t>
  </si>
  <si>
    <t>38.7</t>
  </si>
  <si>
    <t>38.8</t>
  </si>
  <si>
    <t>38.9</t>
  </si>
  <si>
    <t>Composição</t>
  </si>
  <si>
    <t xml:space="preserve"> INS00368 </t>
  </si>
  <si>
    <t xml:space="preserve"> INS00367 </t>
  </si>
  <si>
    <t>CRUZETA DE CONCRETO LEVE, COMP. 2000 MM SECAO, 90 X 90 MM</t>
  </si>
  <si>
    <t>GANCHO OLHAL EM ACO GALVANIZADO, ESPESSURA 16MM, ABERTURA 21MM</t>
  </si>
  <si>
    <t>ISOLADOR DE PORCELANA, TIPO PINO MONOCORPO, PARA TENSAO DE *15* KV</t>
  </si>
  <si>
    <t>CINTA CIRCULAR EM ACO GALVANIZADO DE 210 MM DE DIAMETRO PARA INSTALACAO DE TRANSFORMADOR EM POSTE DE CONCRETO</t>
  </si>
  <si>
    <t>PARAFUSO FRANCES M16 EM ACO GALVANIZADO, COMPRIMENTO = 150 MM, DIAMETRO = 16 MM, CABECA ABAULADA</t>
  </si>
  <si>
    <t>SAPATILHA EM ACO GALVANIZADO PARA CABOS COM DIAMETRO NOMINAL ATE 5/8"</t>
  </si>
  <si>
    <t>POSTE DE CONCRETO CIRCULAR, 300 KG, H = 11 M (NBR 8451)</t>
  </si>
  <si>
    <t>Quadro de comando em chapa de ferro, 80x60x20cm, para bombas, constando de disjuntores, comutadores e outros (ver relação em imagens), da estação elevatória EE01 do Parque da Cidade, Aracaju- Fornecimento e montagem</t>
  </si>
  <si>
    <t>REJUNTE EPOXI, QUALQUER COR</t>
  </si>
  <si>
    <t xml:space="preserve"> INS00369 </t>
  </si>
  <si>
    <t xml:space="preserve"> INS00360 </t>
  </si>
  <si>
    <t xml:space="preserve"> INS00361 </t>
  </si>
  <si>
    <t xml:space="preserve"> INS00362 </t>
  </si>
  <si>
    <t xml:space="preserve"> INS00363 </t>
  </si>
  <si>
    <t>FORNECIMENTO E MONTAGEM DE 01 FLOCULADOR EM ESTRUTURA METÁLICA, CONFORME PROJETO EXECUTIVO</t>
  </si>
  <si>
    <t xml:space="preserve"> INS00364 </t>
  </si>
  <si>
    <t xml:space="preserve"> INS00365 </t>
  </si>
  <si>
    <t>ASSENTAMENTO DE TUBO DE CONCRETO PARA REDES COLETORAS DE ÁGUAS PLUVIAIS, DIÂMETRO DE 600 MM, JUNTA RÍGIDA, INSTALADO EM LOCAL COM BAIXO NÍVEL DE INTERFERÊNCIAS (NÃO INCLUI FORNECIMENTO). AF_12/2015</t>
  </si>
  <si>
    <t>TUBO DE CONCRETO ARMADO PARA AGUAS PLUVIAIS, CLASSE PA-2, COM ENCAIXE PONTA E BOLSA, DIAMETRO NOMINAL DE 600 MM</t>
  </si>
  <si>
    <t>ACRÉSCIMO PARA POÇO DE VISITA CIRCULAR PARA ESGOTO, EM ALVENARIA COM TIJOLOS CERÂMICOS MACIÇOS, DIÂMETRO INTERNO = 1,2 M. AF_12/2020</t>
  </si>
  <si>
    <t>BASE PARA POÇO DE VISITA CIRCULAR PARA  ESGOTO, EM ALVENARIA COM TIJOLOS CERÂMICOS MACIÇOS, DIÂMETRO INTERNO = 1,2 M, PROFUNDIDADE = 1,45 M, EXCLUINDO TAMPÃO. AF_12/2020</t>
  </si>
  <si>
    <t>CHAMINÉ CIRCULAR PARA POÇO DE VISITA PARA ESGOTO, EM ALVENARIA COM TIJOLOS CERÂMICOS MACIÇOS, DIÂMETRO INTERNO = 0,6 M. AF_12/2020</t>
  </si>
  <si>
    <t xml:space="preserve"> C2784 </t>
  </si>
  <si>
    <t>ESCAVAÇÃO MANUAL SOLO DE 1A.CAT. PROF. ATÉ 1.50m</t>
  </si>
  <si>
    <t xml:space="preserve"> C3227 </t>
  </si>
  <si>
    <t>PEDRA DE MÃO/POLIÉDRICA</t>
  </si>
  <si>
    <t xml:space="preserve"> C1405 </t>
  </si>
  <si>
    <t>FORMA PLANA CHAPA COMPENSADA RESINADA, ESP.= 12mm UTIL. 3 X</t>
  </si>
  <si>
    <t xml:space="preserve"> C3268 </t>
  </si>
  <si>
    <t>CONCRETO P/VIBR., FCK=10MPa COM AGREGADO PRODUZIDO (S/TRANSP.)</t>
  </si>
  <si>
    <t xml:space="preserve"> I2543 </t>
  </si>
  <si>
    <t xml:space="preserve"> I2391 </t>
  </si>
  <si>
    <t xml:space="preserve"> H.04.000.027530 </t>
  </si>
  <si>
    <t>Alambrado em tela de aço galvanizado malha 2´, montantes metálicos extremo superior duplo e arame farpado, acima de 4m de altura, instalado, ref. São Luiz ou Alambre</t>
  </si>
  <si>
    <t>TOTAL DO ITEM - 7.0</t>
  </si>
  <si>
    <t>TOTAL DO ITEM - 8.0</t>
  </si>
  <si>
    <t>TOTAL DO ITEM - 9.0</t>
  </si>
  <si>
    <t>TOTAL DO ITEM - 10.0</t>
  </si>
  <si>
    <t>TOTAL DO ITEM - 11.0</t>
  </si>
  <si>
    <t>TOTAL DO ITEM - 12.0</t>
  </si>
  <si>
    <t>TOTAL DO ITEM - 13.0</t>
  </si>
  <si>
    <t>TOTAL DO ITEM - 14.0</t>
  </si>
  <si>
    <t>TOTAL DO ITEM - 15.0</t>
  </si>
  <si>
    <t>TOTAL DO ITEM - 16.0</t>
  </si>
  <si>
    <t>TOTAL DO ITEM - 17.0</t>
  </si>
  <si>
    <t>TOTAL DO ITEM - 18.0</t>
  </si>
  <si>
    <t>TOTAL DO ITEM - 19.0</t>
  </si>
  <si>
    <t>FORNECIMENTO E INSTALAÇÃO DE CONJUNTO MOTOBOMBA FLUTUANTE, 50CV 4P FL DIAM. 1800, RT FERRO, PARA ATENDER UMA VAZÃO DE 450M³/H, COM FLUTUANTE EM FIBRA DE VIDRO ESTRUTURADA, PROTEÇÃO IPW55, REF. WEG OU EQUIVALENTE, CONFORME ESPECIFICAÇÃO EM PROJETO EXECUTIVO E MEMORIAL DESCRITIVO</t>
  </si>
  <si>
    <t>RECOMPOSIÇÃO DE REVESTIMENTO EM PRÉ MISTURADO A FRIO (USINAGEM PRÓPRIA), PARA FECHAMENTO DE VALAS - INCLUSO DEMOLIÇÃO DO PAVIMENTO. AF_12/2020</t>
  </si>
  <si>
    <t>FORNECIMENTO E ASSENTAMENTO DE TUBO DE PVC DEFOFO PARA REDE DE ÁGUA, DN 400 MM,  PN 10</t>
  </si>
  <si>
    <t xml:space="preserve"> COMP.474 </t>
  </si>
  <si>
    <t>ESTRUTURA CE3U-T-PR</t>
  </si>
  <si>
    <t xml:space="preserve"> COMP.475 </t>
  </si>
  <si>
    <t>ESTRUTURA N1-CE3-CFU</t>
  </si>
  <si>
    <t xml:space="preserve"> COMP.476 </t>
  </si>
  <si>
    <t>ESTRUTURA CE3U-CE3U</t>
  </si>
  <si>
    <t xml:space="preserve"> COMP.477 </t>
  </si>
  <si>
    <t>ESTRUTURA CE2</t>
  </si>
  <si>
    <t xml:space="preserve"> COMP.478 </t>
  </si>
  <si>
    <t>ESTRUTURA CE4</t>
  </si>
  <si>
    <t xml:space="preserve"> COMP.479 </t>
  </si>
  <si>
    <t>ESTRUTURA CE1A, INCLUSIVE POSTE DE CONCRETO</t>
  </si>
  <si>
    <t xml:space="preserve"> COMP.275 </t>
  </si>
  <si>
    <t xml:space="preserve"> COMP.259 </t>
  </si>
  <si>
    <t>CABO DE AÇO MENSAGEIRO, 9,5MM² - FORNECIMENTO E INSTALAÇÃO</t>
  </si>
  <si>
    <t xml:space="preserve"> COMP.480 </t>
  </si>
  <si>
    <t>ESPAÇADOR LOSANGULAR, 15KV - FORNECIMENTO E INSTALAÇÃO</t>
  </si>
  <si>
    <t xml:space="preserve"> COMP.481 </t>
  </si>
  <si>
    <t>ELO FUSIVEL - 15 KV</t>
  </si>
  <si>
    <t xml:space="preserve"> COMP.482 </t>
  </si>
  <si>
    <t>ELO FUSIVEL - 25 KV</t>
  </si>
  <si>
    <t xml:space="preserve"> COMP.483 </t>
  </si>
  <si>
    <t>TRANSFORMADOR DE DISTRIBUIÇÃO, 300 KVA, TRIFÁSICO, 13,8 KV  - FORNECIMENTO E INSTALAÇÃO. AF_12/2020</t>
  </si>
  <si>
    <t xml:space="preserve"> COMP.484 </t>
  </si>
  <si>
    <t>DISJUNTOR TERMOMAGNÉTICO TRIPOLAR , CORRENTE NOMINAL DE 500A - FORNECIMENTO E INSTALAÇÃO</t>
  </si>
  <si>
    <t xml:space="preserve"> COMP.485 </t>
  </si>
  <si>
    <t>PARA RAIO DE BAIXA TENSÃO, INSTALADO EM REDE DE DISTRIBUIÇÃO - FORNECIMENTO E INSTALAÇÃO</t>
  </si>
  <si>
    <t xml:space="preserve"> COMP.486 </t>
  </si>
  <si>
    <t>CAIXA DE MEDIÇÃO PARA TCs - FORNECIMENTO E INSTALAÇÃO</t>
  </si>
  <si>
    <t xml:space="preserve"> COMP.487 </t>
  </si>
  <si>
    <t>CURVA 90 GRAUS PARA ELETRODUTO, PVC, ROSCÁVEL, DN 100 MM (4") - FORNECIMENTO E INSTALAÇÃO</t>
  </si>
  <si>
    <t xml:space="preserve"> COMP.488 </t>
  </si>
  <si>
    <t>CURVA 135 GRAUS PARA ELETRODUTO, PVC, ROSCÁVEL, DN 100 MM (4") - FORNECIMENTO E INSTALAÇÃO</t>
  </si>
  <si>
    <t xml:space="preserve"> COMP.322 </t>
  </si>
  <si>
    <t>LUVA DE EMENDA PARA ELETRODUTO, AÇO GALVANIZADO, DN 100 MM (4'') - FORNECIMENTO E INSTALAÇÃO</t>
  </si>
  <si>
    <t xml:space="preserve"> 72254 </t>
  </si>
  <si>
    <t>CABO DE COBRE NU 50MM2 - FORNECIMENTO E INSTALACAO</t>
  </si>
  <si>
    <t xml:space="preserve"> 101564 </t>
  </si>
  <si>
    <t>CABO DE COBRE FLEXÍVEL ISOLADO, 50 MM², 0,6/1,0 KV, PARA REDE AÉREA DE DISTRIBUIÇÃO DE ENERGIA ELÉTRICA DE BAIXA TENSÃO - FORNECIMENTO E INSTALAÇÃO. AF_07/2020</t>
  </si>
  <si>
    <t xml:space="preserve"> 101565 </t>
  </si>
  <si>
    <t>CABO DE COBRE FLEXÍVEL ISOLADO, 70 MM², 0,6/1,0 KV, PARA REDE AÉREA DE DISTRIBUIÇÃO DE ENERGIA ELÉTRICA DE BAIXA TENSÃO - FORNECIMENTO E INSTALAÇÃO. AF_07/2020</t>
  </si>
  <si>
    <t xml:space="preserve"> 101567 </t>
  </si>
  <si>
    <t>CABO DE COBRE FLEXÍVEL ISOLADO, 95 MM², 0,6/1,0 KV, PARA REDE AÉREA DE DISTRIBUIÇÃO DE ENERGIA ELÉTRICA DE BAIXA TENSÃO - FORNECIMENTO E INSTALAÇÃO. AF_07/2020</t>
  </si>
  <si>
    <t xml:space="preserve"> 92996 </t>
  </si>
  <si>
    <t>CABO DE COBRE FLEXÍVEL ISOLADO, 150 MM², ANTI-CHAMA 0,6/1,0 KV, PARA REDE ENTERRADA DE DISTRIBUIÇÃO DE ENERGIA ELÉTRICA - FORNECIMENTO E INSTALAÇÃO. AF_12/2021</t>
  </si>
  <si>
    <t xml:space="preserve"> 91930 </t>
  </si>
  <si>
    <t>6.11</t>
  </si>
  <si>
    <t>6.12</t>
  </si>
  <si>
    <t>6.13</t>
  </si>
  <si>
    <t>6.14</t>
  </si>
  <si>
    <t>6.15</t>
  </si>
  <si>
    <t>6.16</t>
  </si>
  <si>
    <t>6.17</t>
  </si>
  <si>
    <t>6.18</t>
  </si>
  <si>
    <t>6.19</t>
  </si>
  <si>
    <t>6.20</t>
  </si>
  <si>
    <t>6.21</t>
  </si>
  <si>
    <t>LUMINARIA HERMETICA IP-65, PARA 2 LAMPADAS LED TUBULARES, INCLUSIVE LAMPADAS - FORNECIMENTO E INSTALAÇÃO</t>
  </si>
  <si>
    <t xml:space="preserve"> 95802 </t>
  </si>
  <si>
    <t>CONDULETE DE ALUMÍNIO, TIPO X, PARA ELETRODUTO DE AÇO GALVANIZADO DN 25 MM (1</t>
  </si>
  <si>
    <t xml:space="preserve"> 97887 </t>
  </si>
  <si>
    <t>CAIXA ENTERRADA ELÉTRICA RETANGULAR, EM ALVENARIA COM TIJOLOS CERÂMICOS MACIÇOS, FUNDO COM BRITA, DIMENSÕES INTERNAS: 0,4X0,4X0,4 M. AF_12/2020</t>
  </si>
  <si>
    <t xml:space="preserve"> 92023 </t>
  </si>
  <si>
    <t xml:space="preserve"> 92009 </t>
  </si>
  <si>
    <t>TOMADA BAIXA DE EMBUTIR (2 MÓDULOS), 2P+T 20 A, INCLUINDO SUPORTE E PLACA - FORNECIMENTO E INSTALAÇÃO. AF_12/2015</t>
  </si>
  <si>
    <t xml:space="preserve"> 91872 </t>
  </si>
  <si>
    <t>ELETRODUTO RÍGIDO ROSCÁVEL, PVC, DN 32 MM (1"), PARA CIRCUITOS TERMINAIS, INSTALADO EM PAREDE - FORNECIMENTO E INSTALAÇÃO. AF_12/2015</t>
  </si>
  <si>
    <t xml:space="preserve"> COMP.489 </t>
  </si>
  <si>
    <t>CURVA 90 GRAUS PARA ELETRODUTO, AÇO GALVANIZADO, ROSCÁVEL, DN 100 MM (4") - FORNECIMENTO E INSTALAÇÃO</t>
  </si>
  <si>
    <t xml:space="preserve"> COMP.490 </t>
  </si>
  <si>
    <t>ELETRODUTO FLEXIVEL, SEALTUBE, DN 100 MM (4") - FORNECIMENTO E INSTALAÇÃO</t>
  </si>
  <si>
    <t xml:space="preserve"> COMP.364 </t>
  </si>
  <si>
    <t>ELETRODUTO FLEXÍVEL CORRUGADO, PEAD, DN 32 MM (1 1/4") - FORNECIMENTO E INSTALAÇÃO</t>
  </si>
  <si>
    <t xml:space="preserve"> 96521 </t>
  </si>
  <si>
    <t xml:space="preserve"> 96619 </t>
  </si>
  <si>
    <t xml:space="preserve"> 96535 </t>
  </si>
  <si>
    <t xml:space="preserve"> 96536 </t>
  </si>
  <si>
    <t xml:space="preserve"> 96544 </t>
  </si>
  <si>
    <t xml:space="preserve"> 96545 </t>
  </si>
  <si>
    <t xml:space="preserve"> 014 </t>
  </si>
  <si>
    <t xml:space="preserve"> 111 </t>
  </si>
  <si>
    <t xml:space="preserve"> 95240 </t>
  </si>
  <si>
    <t xml:space="preserve"> 97089 </t>
  </si>
  <si>
    <t xml:space="preserve"> 100341 </t>
  </si>
  <si>
    <t xml:space="preserve"> 100342 </t>
  </si>
  <si>
    <t xml:space="preserve"> 100343 </t>
  </si>
  <si>
    <t xml:space="preserve"> 100344 </t>
  </si>
  <si>
    <t xml:space="preserve"> 100346 </t>
  </si>
  <si>
    <t xml:space="preserve"> 100349 </t>
  </si>
  <si>
    <t xml:space="preserve"> 101999 </t>
  </si>
  <si>
    <t xml:space="preserve"> 95945 </t>
  </si>
  <si>
    <t xml:space="preserve"> 92413 </t>
  </si>
  <si>
    <t xml:space="preserve"> 92448 </t>
  </si>
  <si>
    <t xml:space="preserve"> 92775 </t>
  </si>
  <si>
    <t xml:space="preserve"> 92776 </t>
  </si>
  <si>
    <t xml:space="preserve"> 92777 </t>
  </si>
  <si>
    <t xml:space="preserve"> 92778 </t>
  </si>
  <si>
    <t xml:space="preserve"> 92779 </t>
  </si>
  <si>
    <t xml:space="preserve"> 92720 </t>
  </si>
  <si>
    <t xml:space="preserve"> 92726 </t>
  </si>
  <si>
    <t xml:space="preserve"> 89168 </t>
  </si>
  <si>
    <t xml:space="preserve"> 92620 </t>
  </si>
  <si>
    <t xml:space="preserve"> 92580 </t>
  </si>
  <si>
    <t xml:space="preserve"> 94216 </t>
  </si>
  <si>
    <t xml:space="preserve"> 94227 </t>
  </si>
  <si>
    <t xml:space="preserve"> COMP.491 </t>
  </si>
  <si>
    <t xml:space="preserve"> 87879 </t>
  </si>
  <si>
    <t xml:space="preserve"> 94570 </t>
  </si>
  <si>
    <t xml:space="preserve"> 94569 </t>
  </si>
  <si>
    <t xml:space="preserve"> 91341 </t>
  </si>
  <si>
    <t xml:space="preserve"> 91785 </t>
  </si>
  <si>
    <t xml:space="preserve"> 91788 </t>
  </si>
  <si>
    <t xml:space="preserve"> 91789 </t>
  </si>
  <si>
    <t xml:space="preserve"> 94793 </t>
  </si>
  <si>
    <t xml:space="preserve"> 89987 </t>
  </si>
  <si>
    <t xml:space="preserve"> 89985 </t>
  </si>
  <si>
    <t xml:space="preserve"> 100860 </t>
  </si>
  <si>
    <t xml:space="preserve"> COMP.279 </t>
  </si>
  <si>
    <t>FORNECIMENTO E INSTALAÇÃO DE DUCHA METALICA DE PAREDE, ARTICULAVEL, COM BRACO/CANO, SEM DESVIADOR</t>
  </si>
  <si>
    <t xml:space="preserve"> 100858 </t>
  </si>
  <si>
    <t xml:space="preserve"> 86915 </t>
  </si>
  <si>
    <t xml:space="preserve"> 86931 </t>
  </si>
  <si>
    <t xml:space="preserve"> 91792 </t>
  </si>
  <si>
    <t xml:space="preserve"> 91793 </t>
  </si>
  <si>
    <t xml:space="preserve"> 91794 </t>
  </si>
  <si>
    <t xml:space="preserve"> 91795 </t>
  </si>
  <si>
    <t xml:space="preserve"> 89708 </t>
  </si>
  <si>
    <t xml:space="preserve"> 89709 </t>
  </si>
  <si>
    <t xml:space="preserve"> 86883 </t>
  </si>
  <si>
    <t xml:space="preserve"> 86882 </t>
  </si>
  <si>
    <t xml:space="preserve"> 86879 </t>
  </si>
  <si>
    <t xml:space="preserve"> 97902 </t>
  </si>
  <si>
    <t xml:space="preserve"> 91791 </t>
  </si>
  <si>
    <t xml:space="preserve"> 99253 </t>
  </si>
  <si>
    <t xml:space="preserve"> 91855 </t>
  </si>
  <si>
    <t xml:space="preserve"> 91857 </t>
  </si>
  <si>
    <t xml:space="preserve"> 91940 </t>
  </si>
  <si>
    <t xml:space="preserve"> 91937 </t>
  </si>
  <si>
    <t xml:space="preserve"> COMP.492 </t>
  </si>
  <si>
    <t>QUADRO DE DISTRIBUIÇÃO, EMBUTIR, PARA 70 DISJUNTORES DIN</t>
  </si>
  <si>
    <t xml:space="preserve"> COMP.313 </t>
  </si>
  <si>
    <t>FORNECIMENTO E INSTALAÇÃO DE ELETROCALHA PERFURADA 100 X   100 X 3000 MM (REF. MOPA OU SIMILAR)</t>
  </si>
  <si>
    <t xml:space="preserve"> COMP.493 </t>
  </si>
  <si>
    <t>DISJUNTOR TERMIMAGNÉTICO, TRIPOLAR 175A, CAIXA MOLDADA - FORNECIMENTO E INSTALAÇÃO</t>
  </si>
  <si>
    <t xml:space="preserve"> COMP.494 </t>
  </si>
  <si>
    <t>DISJUNTOR TERMIMAGNÉTICO, TRIPOLAR 100A, CAIXA MOLDADA - FORNECIMENTO E INSTALAÇÃO</t>
  </si>
  <si>
    <t xml:space="preserve"> 93667 </t>
  </si>
  <si>
    <t xml:space="preserve"> 93653 </t>
  </si>
  <si>
    <t xml:space="preserve"> 93657 </t>
  </si>
  <si>
    <t xml:space="preserve"> COMP.392 </t>
  </si>
  <si>
    <t>DISPOSITIVO DPS, TENSAO MAXIMA DE 275 V, CORRENTE MAXIMA DE 40 KA (TIPO AC) - FORNECIMENTO E INSTALAÇÃO</t>
  </si>
  <si>
    <t xml:space="preserve"> 91953 </t>
  </si>
  <si>
    <t xml:space="preserve"> 91959 </t>
  </si>
  <si>
    <t xml:space="preserve"> COMP.495 </t>
  </si>
  <si>
    <t>TOMADA 3P+T DE 32A, BLINDADA INDUSTRIAL DE SOBREPOR - FORNECIMENTO E INSTALAÇÃO</t>
  </si>
  <si>
    <t xml:space="preserve"> COMP.496 </t>
  </si>
  <si>
    <t>TOMADA 3P+T DE 63A, BLINDADA INDUSTRIAL DE EMBUTIR - FORNECIMENTO E INSTALAÇÃO</t>
  </si>
  <si>
    <t xml:space="preserve"> 88497 </t>
  </si>
  <si>
    <t xml:space="preserve"> 87271 </t>
  </si>
  <si>
    <t xml:space="preserve"> 72815 </t>
  </si>
  <si>
    <t xml:space="preserve"> 87263 </t>
  </si>
  <si>
    <t xml:space="preserve"> 88650 </t>
  </si>
  <si>
    <t>EXECUÇÃO DE ATERRO (BASE) COM COMPACTAÇÃO, INCLUSIVE AQUISIÇÃO DE MATERIAL PARA EXECUÇÃO, EXCLUSIVE TRANSPORTE</t>
  </si>
  <si>
    <t>22.7</t>
  </si>
  <si>
    <t>22.8</t>
  </si>
  <si>
    <t>22.9</t>
  </si>
  <si>
    <t>22.10</t>
  </si>
  <si>
    <t>22.11</t>
  </si>
  <si>
    <t>22.12</t>
  </si>
  <si>
    <t>22.13</t>
  </si>
  <si>
    <t>22.14</t>
  </si>
  <si>
    <t>22.15</t>
  </si>
  <si>
    <t>22.16</t>
  </si>
  <si>
    <t>22.17</t>
  </si>
  <si>
    <t>22.18</t>
  </si>
  <si>
    <t>FORNECIMENTO E INSTALAÇÃO DE MEDIDOR DE VAZÃO, TIPO CALHA PARSHALL COM LARGURA DA GARGANTE W=45CM, MARCA NAQUA, MODELO CPMV OU EQUIVALENTE</t>
  </si>
  <si>
    <t>FORNECIMENTO E INSTALAÇÃO DE SOPRADOR DE AR TIPO ROOTS</t>
  </si>
  <si>
    <t>FORNECIMENTO E INSTALAÇÃO DE BOMBA DOSADORA, VAZÃO 1.300L/H, P=10 KGF/CM2</t>
  </si>
  <si>
    <t xml:space="preserve"> COMP.208 </t>
  </si>
  <si>
    <t>VÁLVULA BORBOLETA FLANGEADA COM MECANISMO C+ VOLANTE, REF. VBF.10WCV 400 OU EQUIVALENTE</t>
  </si>
  <si>
    <t xml:space="preserve"> COMP.209 </t>
  </si>
  <si>
    <t>VÁLVULA EURO 23, COM FLANGE, CORPO CURTO + CABEÇOTE, REF. R23FCNG.10/16ISO 150 400 OU EQUIVALENTE</t>
  </si>
  <si>
    <t xml:space="preserve"> COMP.210 </t>
  </si>
  <si>
    <t>JUNTA DE DESMONTAGEM TRAVADA AXIALMENTE, REF. JDTA.10/16R_J 150 OU EQUIVALENTE</t>
  </si>
  <si>
    <t xml:space="preserve"> COMP.211 </t>
  </si>
  <si>
    <t>JUNTA DE DESMONTAGEM TRAVADA AXIALMENTE, REF. JDTA.10R_J 400 OU EQUIVALENTE</t>
  </si>
  <si>
    <t xml:space="preserve"> COMP.212 </t>
  </si>
  <si>
    <t>VÁLVULA BORBOLETA FLANGEADA COM MECANISMO C + VOLANTE, REF. VBF.10WCV 200 OU EQUIVALENTE</t>
  </si>
  <si>
    <t xml:space="preserve"> COMP.213 </t>
  </si>
  <si>
    <t>VÁLVULA EURO 23 COM FLANGES, CORPO CURTO + VOLANTE, REF. R23FVNG.10/16 100 OU EQUIVALENTE</t>
  </si>
  <si>
    <t xml:space="preserve"> COMP.214 </t>
  </si>
  <si>
    <t>VÁLVULA BORBOLETA FLANGEADA COM MECANISMO C + VOLANTE, REF. VBF.10WCV 300 OU EQUIVALENTE</t>
  </si>
  <si>
    <t xml:space="preserve"> COMP.215 </t>
  </si>
  <si>
    <t>JUNTA DE DESMONTAGEM TRAVADA AXIALMENTE, REF. JDTA.10R_J 300 OU EQUIVALENTE</t>
  </si>
  <si>
    <t xml:space="preserve"> COMP.216 </t>
  </si>
  <si>
    <t>VÁLVULA BORBOLETA FLANGEADA COM MECANISMO C + VOLANTE, REF. VBF.10WCV 500 OU EQUIVALENTE</t>
  </si>
  <si>
    <t xml:space="preserve"> COMP.217 </t>
  </si>
  <si>
    <t>JUNTA DE DESMONTAGEM TRAVADA AXIALMENTE, REF. JDTA.10R_J 500 OU EQUIVALENTE</t>
  </si>
  <si>
    <t xml:space="preserve"> COMP.218 </t>
  </si>
  <si>
    <t>JUNTA DE DESMONTAGEM TRAVADA AXIALMENTE, REF. JDTA.10R_J 200 OU EQUIVALENTE</t>
  </si>
  <si>
    <t xml:space="preserve"> COMP.219 </t>
  </si>
  <si>
    <t>VÁLVULA EURO 23, COM FLANGE, CORPO CURTO + CABEÇOTE, REF. R23FCNG.10/16 100 OU EQUIVALENTE</t>
  </si>
  <si>
    <t xml:space="preserve"> COMP.220 </t>
  </si>
  <si>
    <t>INSTALAÇÃO E MONTAGEM DE EQUIPAMENTOS E ACESSÓRIOS PARA ESTAÇÃO DE TRATAMENTO DE ÁGUA, INCLUSINDO MONTAGEM DAS COMPORTAS, VÁLVULAS, ROTORES DE FLOCULAÇÃO, MÓDULOS DE DECANTAÇÃO, CREPINAS E DEMAIS ACESSÓRIOS</t>
  </si>
  <si>
    <t>INSTALAÇÃO DOS EQUIPAMENTOS PARA ETA</t>
  </si>
  <si>
    <t xml:space="preserve"> COMP.280 </t>
  </si>
  <si>
    <t>FILTRO HORIZONTAL DE AREIA, INCLUINDO FORNECIMENTO DE MATERIAL E OS SERVIÇOS DE DESCARGA OU LANÇAMENTO, ESPALHAMENTO E COMPACTAÇÃO</t>
  </si>
  <si>
    <t xml:space="preserve"> COMP.497 </t>
  </si>
  <si>
    <t>DISJUNTOR TRIPOLAR AJUSTÁVEL, COM VARIAÇÃO DE 800A A 1000A - FORNECIMENTO E INSTALAÇÃO</t>
  </si>
  <si>
    <t xml:space="preserve"> COMP.498 </t>
  </si>
  <si>
    <t>DISJUNTOR EM CAIXA MOLDADA, TERMOMAGNÉTICO E AJUSTÁVEL, TRIPOLAR 2000/1200 V, AJUSTE DE 1600 até 2000 A</t>
  </si>
  <si>
    <t xml:space="preserve"> COMP.499 </t>
  </si>
  <si>
    <t>DISJUNTOR TRIPOLAR 80A, CAIXA MOLDADA 10 kA - FORNECIMENTO E INSTALAÇÃO</t>
  </si>
  <si>
    <t xml:space="preserve"> COMP.383 </t>
  </si>
  <si>
    <t>FORNECIMENTO  DE TUBOS E CONEXÕES PARA RETROLAVAGEM DOS FILTROS DA ETA</t>
  </si>
  <si>
    <t xml:space="preserve"> COMP.450 </t>
  </si>
  <si>
    <t>FORNECIMENTO  DE TUBOS E CONEXÕES PARA RAP ETA (ALIMENTAÇÃO  ETA, EXTRAVASOR E DESCARGA)</t>
  </si>
  <si>
    <t>Para raio de distribuição de tensão 15 KV</t>
  </si>
  <si>
    <t>PARA RAIO POLIMERICO DE DISTRIBUIÇÃO 15KV, 10KA, INCLUSIVE FERRAGENS</t>
  </si>
  <si>
    <t>25.2</t>
  </si>
  <si>
    <t>25.3</t>
  </si>
  <si>
    <t>25.4</t>
  </si>
  <si>
    <t>30.8</t>
  </si>
  <si>
    <t>30.9</t>
  </si>
  <si>
    <t>30.10</t>
  </si>
  <si>
    <t>30.11</t>
  </si>
  <si>
    <t>30.12</t>
  </si>
  <si>
    <t>30.13</t>
  </si>
  <si>
    <t>30.14</t>
  </si>
  <si>
    <t>30.15</t>
  </si>
  <si>
    <t>30.16</t>
  </si>
  <si>
    <t>30.17</t>
  </si>
  <si>
    <t>30.18</t>
  </si>
  <si>
    <t>30.19</t>
  </si>
  <si>
    <t>30.20</t>
  </si>
  <si>
    <t>30.21</t>
  </si>
  <si>
    <t>30.22</t>
  </si>
  <si>
    <t>30.23</t>
  </si>
  <si>
    <t>30.24</t>
  </si>
  <si>
    <t>30.25</t>
  </si>
  <si>
    <t>30.26</t>
  </si>
  <si>
    <t>30.27</t>
  </si>
  <si>
    <t>30.28</t>
  </si>
  <si>
    <t>30.29</t>
  </si>
  <si>
    <t>30.30</t>
  </si>
  <si>
    <t>30.31</t>
  </si>
  <si>
    <t>30.32</t>
  </si>
  <si>
    <t>30.33</t>
  </si>
  <si>
    <t>30.34</t>
  </si>
  <si>
    <t>30.35</t>
  </si>
  <si>
    <t>30.36</t>
  </si>
  <si>
    <t>31.3</t>
  </si>
  <si>
    <t>31.4</t>
  </si>
  <si>
    <t>31.5</t>
  </si>
  <si>
    <t>31.6</t>
  </si>
  <si>
    <t>31.7</t>
  </si>
  <si>
    <t>33.2</t>
  </si>
  <si>
    <t>33.3</t>
  </si>
  <si>
    <t>33.4</t>
  </si>
  <si>
    <t>33.5</t>
  </si>
  <si>
    <t>33.6</t>
  </si>
  <si>
    <t>Código</t>
  </si>
  <si>
    <t>Banco</t>
  </si>
  <si>
    <t>Descrição</t>
  </si>
  <si>
    <t>Tipo</t>
  </si>
  <si>
    <t>Und</t>
  </si>
  <si>
    <t>Quant.</t>
  </si>
  <si>
    <t>Valor Unit</t>
  </si>
  <si>
    <t>ASTU - ASSENTAMENTO DE TUBOS E PECAS</t>
  </si>
  <si>
    <t xml:space="preserve"> 101405 </t>
  </si>
  <si>
    <t>SEDI - SERVIÇOS DIVERSOS</t>
  </si>
  <si>
    <t xml:space="preserve"> 93572 </t>
  </si>
  <si>
    <t xml:space="preserve"> 94295 </t>
  </si>
  <si>
    <t xml:space="preserve"> 101460 </t>
  </si>
  <si>
    <t xml:space="preserve"> 93568 </t>
  </si>
  <si>
    <t xml:space="preserve"> 93563 </t>
  </si>
  <si>
    <t xml:space="preserve"> 88326 </t>
  </si>
  <si>
    <t>VIGIA NOTURNO COM ENCARGOS COMPLEMENTARES</t>
  </si>
  <si>
    <t>MO sem LS =&gt;</t>
  </si>
  <si>
    <t>LS =&gt;</t>
  </si>
  <si>
    <t>MO com LS =&gt;</t>
  </si>
  <si>
    <t>Valor do BDI =&gt;</t>
  </si>
  <si>
    <t>Valor com BDI =&gt;</t>
  </si>
  <si>
    <t xml:space="preserve"> 2.1 </t>
  </si>
  <si>
    <t>CANT - CANTEIRO DE OBRAS</t>
  </si>
  <si>
    <t xml:space="preserve"> 98462 </t>
  </si>
  <si>
    <t xml:space="preserve"> 94648 </t>
  </si>
  <si>
    <t>INHI - INSTALAÇÕES HIDROS SANITÁRIAS</t>
  </si>
  <si>
    <t xml:space="preserve"> 89408 </t>
  </si>
  <si>
    <t xml:space="preserve"> 94703 </t>
  </si>
  <si>
    <t xml:space="preserve"> 94688 </t>
  </si>
  <si>
    <t xml:space="preserve"> 89972 </t>
  </si>
  <si>
    <t xml:space="preserve"> 94796 </t>
  </si>
  <si>
    <t xml:space="preserve"> 00034640 </t>
  </si>
  <si>
    <t>Material</t>
  </si>
  <si>
    <t xml:space="preserve"> 2.2 </t>
  </si>
  <si>
    <t xml:space="preserve"> 91692 </t>
  </si>
  <si>
    <t>CHOR - CUSTOS HORÁRIOS DE MÁQUINAS E EQUIPAMENTOS</t>
  </si>
  <si>
    <t xml:space="preserve"> 91693 </t>
  </si>
  <si>
    <t xml:space="preserve"> 94974 </t>
  </si>
  <si>
    <t>CONCRETO MAGRO PARA LASTRO, TRAÇO 1:4,5:4,5 (EM MASSA SECA DE CIMENTO/ AREIA MÉDIA/ BRITA 1) - PREPARO MANUAL. AF_05/2021</t>
  </si>
  <si>
    <t>FUES - FUNDAÇÕES E ESTRUTURAS</t>
  </si>
  <si>
    <t xml:space="preserve"> 88239 </t>
  </si>
  <si>
    <t xml:space="preserve"> 88262 </t>
  </si>
  <si>
    <t xml:space="preserve"> 00004433 </t>
  </si>
  <si>
    <t xml:space="preserve"> 00005061 </t>
  </si>
  <si>
    <t xml:space="preserve"> 00003992 </t>
  </si>
  <si>
    <t xml:space="preserve"> 00007243 </t>
  </si>
  <si>
    <t xml:space="preserve"> 2.3 </t>
  </si>
  <si>
    <t>URBA - URBANIZAÇÃO</t>
  </si>
  <si>
    <t xml:space="preserve"> 89032 </t>
  </si>
  <si>
    <t xml:space="preserve"> 89031 </t>
  </si>
  <si>
    <t xml:space="preserve"> 88441 </t>
  </si>
  <si>
    <t xml:space="preserve"> 88316 </t>
  </si>
  <si>
    <t xml:space="preserve"> 2.4 </t>
  </si>
  <si>
    <t xml:space="preserve"> 98447 </t>
  </si>
  <si>
    <t xml:space="preserve"> 98443 </t>
  </si>
  <si>
    <t xml:space="preserve"> 98445 </t>
  </si>
  <si>
    <t xml:space="preserve"> 98448 </t>
  </si>
  <si>
    <t xml:space="preserve"> 98441 </t>
  </si>
  <si>
    <t xml:space="preserve"> 98444 </t>
  </si>
  <si>
    <t xml:space="preserve"> 98442 </t>
  </si>
  <si>
    <t xml:space="preserve"> 98446 </t>
  </si>
  <si>
    <t xml:space="preserve"> 92543 </t>
  </si>
  <si>
    <t>COBE - COBERTURA</t>
  </si>
  <si>
    <t xml:space="preserve"> 94210 </t>
  </si>
  <si>
    <t xml:space="preserve"> 94559 </t>
  </si>
  <si>
    <t>ESQV - ESQUADRIAS/FERRAGENS/VIDROS</t>
  </si>
  <si>
    <t xml:space="preserve"> 95241 </t>
  </si>
  <si>
    <t xml:space="preserve"> 91870 </t>
  </si>
  <si>
    <t>INEL - INSTALAÇÃO ELÉTRICA/ELETRIFICAÇÃO E ILUMINAÇÃO EXTERNA</t>
  </si>
  <si>
    <t xml:space="preserve"> 101165 </t>
  </si>
  <si>
    <t xml:space="preserve"> 91862 </t>
  </si>
  <si>
    <t xml:space="preserve"> 91911 </t>
  </si>
  <si>
    <t xml:space="preserve"> 91924 </t>
  </si>
  <si>
    <t xml:space="preserve"> 95805 </t>
  </si>
  <si>
    <t xml:space="preserve"> 101876 </t>
  </si>
  <si>
    <t xml:space="preserve"> 95811 </t>
  </si>
  <si>
    <t xml:space="preserve"> 101891 </t>
  </si>
  <si>
    <t xml:space="preserve"> 92025 </t>
  </si>
  <si>
    <t xml:space="preserve"> 97593 </t>
  </si>
  <si>
    <t xml:space="preserve"> 97586 </t>
  </si>
  <si>
    <t xml:space="preserve"> 97611 </t>
  </si>
  <si>
    <t xml:space="preserve"> 91170 </t>
  </si>
  <si>
    <t xml:space="preserve"> 91173 </t>
  </si>
  <si>
    <t xml:space="preserve"> 93358 </t>
  </si>
  <si>
    <t>MOVT - MOVIMENTO DE TERRA</t>
  </si>
  <si>
    <t xml:space="preserve"> 96995 </t>
  </si>
  <si>
    <t>PINT - PINTURAS</t>
  </si>
  <si>
    <t xml:space="preserve"> 00004513 </t>
  </si>
  <si>
    <t xml:space="preserve"> 00010891 </t>
  </si>
  <si>
    <t xml:space="preserve"> 00011455 </t>
  </si>
  <si>
    <t xml:space="preserve"> 00010886 </t>
  </si>
  <si>
    <t xml:space="preserve"> 00011587 </t>
  </si>
  <si>
    <t xml:space="preserve"> 00006193 </t>
  </si>
  <si>
    <t xml:space="preserve"> 2.5 </t>
  </si>
  <si>
    <t xml:space="preserve"> 97886 </t>
  </si>
  <si>
    <t xml:space="preserve"> 92981 </t>
  </si>
  <si>
    <t xml:space="preserve"> 2.6 </t>
  </si>
  <si>
    <t xml:space="preserve"> 2.7 </t>
  </si>
  <si>
    <t xml:space="preserve"> 91852 </t>
  </si>
  <si>
    <t xml:space="preserve"> 2.8 </t>
  </si>
  <si>
    <t xml:space="preserve"> 90820 </t>
  </si>
  <si>
    <t xml:space="preserve"> 90822 </t>
  </si>
  <si>
    <t xml:space="preserve"> 100665 </t>
  </si>
  <si>
    <t xml:space="preserve"> 91945 </t>
  </si>
  <si>
    <t xml:space="preserve"> 101875 </t>
  </si>
  <si>
    <t xml:space="preserve"> 97612 </t>
  </si>
  <si>
    <t xml:space="preserve"> 100556 </t>
  </si>
  <si>
    <t>INES - INSTALAÇÕES ESPECIAIS</t>
  </si>
  <si>
    <t xml:space="preserve"> 98283 </t>
  </si>
  <si>
    <t xml:space="preserve"> 89714 </t>
  </si>
  <si>
    <t xml:space="preserve"> 89712 </t>
  </si>
  <si>
    <t xml:space="preserve"> 89711 </t>
  </si>
  <si>
    <t xml:space="preserve"> 89731 </t>
  </si>
  <si>
    <t xml:space="preserve"> 89724 </t>
  </si>
  <si>
    <t xml:space="preserve"> 89726 </t>
  </si>
  <si>
    <t xml:space="preserve"> 89784 </t>
  </si>
  <si>
    <t xml:space="preserve"> 89748 </t>
  </si>
  <si>
    <t xml:space="preserve"> 89796 </t>
  </si>
  <si>
    <t xml:space="preserve"> 86888 </t>
  </si>
  <si>
    <t xml:space="preserve"> 97906 </t>
  </si>
  <si>
    <t xml:space="preserve"> 89482 </t>
  </si>
  <si>
    <t xml:space="preserve"> 86943 </t>
  </si>
  <si>
    <t xml:space="preserve"> 86934 </t>
  </si>
  <si>
    <t xml:space="preserve"> 89957 </t>
  </si>
  <si>
    <t xml:space="preserve"> 90443 </t>
  </si>
  <si>
    <t xml:space="preserve"> 90466 </t>
  </si>
  <si>
    <t xml:space="preserve"> 103328 </t>
  </si>
  <si>
    <t>ALVENARIA DE VEDAÇÃO DE BLOCOS CERÂMICOS FURADOS NA HORIZONTAL DE 9X19X19 CM (ESPESSURA 9 CM) E ARGAMASSA DE ASSENTAMENTO COM PREPARO EM BETONEIRA. AF_12/2021</t>
  </si>
  <si>
    <t>PARE - PAREDES/PAINEIS</t>
  </si>
  <si>
    <t xml:space="preserve"> 89171 </t>
  </si>
  <si>
    <t>PISO - PISOS</t>
  </si>
  <si>
    <t xml:space="preserve"> 87877 </t>
  </si>
  <si>
    <t>REVE - REVESTIMENTO E TRATAMENTO DE SUPERFÍCIES</t>
  </si>
  <si>
    <t xml:space="preserve"> 87548 </t>
  </si>
  <si>
    <t xml:space="preserve"> 00003080 </t>
  </si>
  <si>
    <t xml:space="preserve"> 00003097 </t>
  </si>
  <si>
    <t xml:space="preserve"> 2.9 </t>
  </si>
  <si>
    <t xml:space="preserve"> 98102 </t>
  </si>
  <si>
    <t xml:space="preserve"> 00037525 </t>
  </si>
  <si>
    <t>Equipamento</t>
  </si>
  <si>
    <t xml:space="preserve"> 2.10 </t>
  </si>
  <si>
    <t xml:space="preserve"> 91305 </t>
  </si>
  <si>
    <t xml:space="preserve"> 91871 </t>
  </si>
  <si>
    <t xml:space="preserve"> 91875 </t>
  </si>
  <si>
    <t xml:space="preserve"> 91882 </t>
  </si>
  <si>
    <t xml:space="preserve"> 91863 </t>
  </si>
  <si>
    <t xml:space="preserve"> 91967 </t>
  </si>
  <si>
    <t xml:space="preserve"> 91890 </t>
  </si>
  <si>
    <t xml:space="preserve"> 89970 </t>
  </si>
  <si>
    <t xml:space="preserve"> 98679 </t>
  </si>
  <si>
    <t xml:space="preserve"> 87903 </t>
  </si>
  <si>
    <t xml:space="preserve"> 87777 </t>
  </si>
  <si>
    <t xml:space="preserve"> 00011712 </t>
  </si>
  <si>
    <t xml:space="preserve"> 00003670 </t>
  </si>
  <si>
    <t xml:space="preserve"> 00003659 </t>
  </si>
  <si>
    <t xml:space="preserve"> 00011697 </t>
  </si>
  <si>
    <t xml:space="preserve"> 00043777 </t>
  </si>
  <si>
    <t xml:space="preserve"> 00021112 </t>
  </si>
  <si>
    <t xml:space="preserve"> 3.1.1 </t>
  </si>
  <si>
    <t xml:space="preserve"> 88264 </t>
  </si>
  <si>
    <t xml:space="preserve"> 88277 </t>
  </si>
  <si>
    <t>MONTADOR (TUBO AÇO/EQUIPAMENTOS) COM ENCARGOS COMPLEMENTARES</t>
  </si>
  <si>
    <t xml:space="preserve"> 5928 </t>
  </si>
  <si>
    <t>CONJUNTO MOTOBOMBA FLUTUANTE, CENTRÍFUGA RADIAL, MONOBLOCO, 50CV 4P, FLUTUANTE EM FIBRA DE VIDRO ESTRUTURADA, COM PROTEÇÃO IPW55, CONFORME ESPECIFICAÇÃO EM PROJETO EXECUTIVO</t>
  </si>
  <si>
    <t xml:space="preserve"> 3.2.1 </t>
  </si>
  <si>
    <t>SERP - SERVIÇOS PRELIMINARES</t>
  </si>
  <si>
    <t xml:space="preserve"> 5631 </t>
  </si>
  <si>
    <t xml:space="preserve"> 5632 </t>
  </si>
  <si>
    <t xml:space="preserve"> 91283 </t>
  </si>
  <si>
    <t xml:space="preserve"> 91285 </t>
  </si>
  <si>
    <t xml:space="preserve"> 88297 </t>
  </si>
  <si>
    <t xml:space="preserve"> 3.2.2 </t>
  </si>
  <si>
    <t xml:space="preserve"> 5678 </t>
  </si>
  <si>
    <t xml:space="preserve"> 5679 </t>
  </si>
  <si>
    <t xml:space="preserve"> 3.2.3 </t>
  </si>
  <si>
    <t xml:space="preserve"> 91533 </t>
  </si>
  <si>
    <t xml:space="preserve"> 91534 </t>
  </si>
  <si>
    <t xml:space="preserve"> 95606 </t>
  </si>
  <si>
    <t xml:space="preserve"> 3.2.4 </t>
  </si>
  <si>
    <t>PAVI - PAVIMENTAÇÃO</t>
  </si>
  <si>
    <t xml:space="preserve"> 5867 </t>
  </si>
  <si>
    <t xml:space="preserve"> 5869 </t>
  </si>
  <si>
    <t xml:space="preserve"> 101027 </t>
  </si>
  <si>
    <t xml:space="preserve"> 3.2.5 </t>
  </si>
  <si>
    <t xml:space="preserve"> 88246 </t>
  </si>
  <si>
    <t xml:space="preserve"> INS00254 </t>
  </si>
  <si>
    <t>TUBO DEFOFO, ADUÇÃO, DN 400</t>
  </si>
  <si>
    <t xml:space="preserve"> 00020078 </t>
  </si>
  <si>
    <t xml:space="preserve"> 3.2.6 </t>
  </si>
  <si>
    <t xml:space="preserve"> 88317 </t>
  </si>
  <si>
    <t xml:space="preserve"> 3.3.1 </t>
  </si>
  <si>
    <t xml:space="preserve"> 88247 </t>
  </si>
  <si>
    <t xml:space="preserve"> 00000379 </t>
  </si>
  <si>
    <t xml:space="preserve"> 00007581 </t>
  </si>
  <si>
    <t xml:space="preserve"> 13578 </t>
  </si>
  <si>
    <t>Suporte p/ instalação de transformador de medição (3 tc's e 3 tp's) padrão Energisa</t>
  </si>
  <si>
    <t xml:space="preserve"> 00004276 </t>
  </si>
  <si>
    <t xml:space="preserve"> 00012327 </t>
  </si>
  <si>
    <t xml:space="preserve"> 00000402 </t>
  </si>
  <si>
    <t xml:space="preserve"> 11514 </t>
  </si>
  <si>
    <t>Fixador universal estanhado para cabos 16 a 70mm2</t>
  </si>
  <si>
    <t xml:space="preserve"> P.04.000.049513 </t>
  </si>
  <si>
    <t>Mão francesa perfilada de 5x38x38x993mm</t>
  </si>
  <si>
    <t xml:space="preserve"> 3243 </t>
  </si>
  <si>
    <t>Manilha sapatilha preformada</t>
  </si>
  <si>
    <t xml:space="preserve"> P.19.000.049517 </t>
  </si>
  <si>
    <t>Olhal para parafuso M16 (5/8´)</t>
  </si>
  <si>
    <t xml:space="preserve"> 00000432 </t>
  </si>
  <si>
    <t>PARAFUSO M16 EM ACO GALVANIZADO, COMPRIMENTO = 250 MM, DIAMETRO = 16 MM, ROSCA MAQUINA, CABECA QUADRADA</t>
  </si>
  <si>
    <t xml:space="preserve"> 00000436 </t>
  </si>
  <si>
    <t xml:space="preserve"> 00000429 </t>
  </si>
  <si>
    <t>PARAFUSO M16 EM ACO GALVANIZADO, COMPRIMENTO = 300 MM, DIAMETRO = 16 MM, ROSCA DUPLA</t>
  </si>
  <si>
    <t xml:space="preserve"> 00003406 </t>
  </si>
  <si>
    <t xml:space="preserve"> 00000421 </t>
  </si>
  <si>
    <t>PORCA OLHAL M 16,  EM ACO GALVANIZADO, DIAMETRO = 16 MM</t>
  </si>
  <si>
    <t xml:space="preserve"> 4.95.03 </t>
  </si>
  <si>
    <t>ISOLADOR DE BAIXA TENSAO. EM PORCELANA</t>
  </si>
  <si>
    <t xml:space="preserve"> 00000417 </t>
  </si>
  <si>
    <t>ALCA PREFORMADA DE DISTRIBUICAO, EM ACO GALVANIZADO, PARA CABO DE ALUMINIO DIAMETRO 16 A 25 MM</t>
  </si>
  <si>
    <t xml:space="preserve"> 00034519 </t>
  </si>
  <si>
    <t xml:space="preserve"> 3.3.2 </t>
  </si>
  <si>
    <t xml:space="preserve"> 1593 </t>
  </si>
  <si>
    <t>Mão francesa plana  726mm</t>
  </si>
  <si>
    <t xml:space="preserve"> E00716 </t>
  </si>
  <si>
    <t>Isolador pilar porcelana 15KV</t>
  </si>
  <si>
    <t xml:space="preserve"> 00037586 </t>
  </si>
  <si>
    <t>PINO DE ACO COM ARRUELA CONICA, DIAMETRO ARRUELA = *23* MM E COMP HASTE = *27* MM (ACAO INDIRETA)</t>
  </si>
  <si>
    <t xml:space="preserve"> 00000430 </t>
  </si>
  <si>
    <t>PARAFUSO M16 EM ACO GALVANIZADO, COMPRIMENTO = 125 MM, DIAMETRO = 16 MM, ROSCA MAQUINA, CABECA QUADRADA</t>
  </si>
  <si>
    <t xml:space="preserve"> 00000442 </t>
  </si>
  <si>
    <t>PARAFUSO FRANCES M16 EM ACO GALVANIZADO, COMPRIMENTO = 45 MM, DIAMETRO = 16 MM, CABECA ABAULADA</t>
  </si>
  <si>
    <t xml:space="preserve"> 00004341 </t>
  </si>
  <si>
    <t>PORCA ZINCADA, QUADRADA, DIAMETRO 3/8"</t>
  </si>
  <si>
    <t xml:space="preserve"> 12235 </t>
  </si>
  <si>
    <t>Concha olhal em aço forjado</t>
  </si>
  <si>
    <t xml:space="preserve"> 00000444 </t>
  </si>
  <si>
    <t>PINO ROSCA EXTERNA, EM ACO GALVANIZADO, PARA ISOLADOR DE 15KV, DIAMETRO 25 MM, COMPRIMENTO *290* MM</t>
  </si>
  <si>
    <t xml:space="preserve"> 00000427 </t>
  </si>
  <si>
    <t>ALCA PREFORMADA DE CONTRA POSTE, EM ACO GALVANIZADO, PARA CABO 3/16", COMPRIMENTO *860* MM</t>
  </si>
  <si>
    <t xml:space="preserve"> 3.3.3 </t>
  </si>
  <si>
    <t xml:space="preserve"> 00000420 </t>
  </si>
  <si>
    <t>CINTA CIRCULAR EM ACO GALVANIZADO DE 150 MM DE DIAMETRO PARA FIXACAO DE CAIXA MEDICAO, INCLUI PARAFUSOS E PORCAS</t>
  </si>
  <si>
    <t xml:space="preserve"> 1041 </t>
  </si>
  <si>
    <t>Gancho olhal c/ furo 18mm</t>
  </si>
  <si>
    <t xml:space="preserve"> 00000431 </t>
  </si>
  <si>
    <t>PARAFUSO M16 EM ACO GALVANIZADO, COMPRIMENTO = 200 MM, DIAMETRO = 16 MM, ROSCA MAQUINA, CABECA QUADRADA</t>
  </si>
  <si>
    <t xml:space="preserve"> 4638 </t>
  </si>
  <si>
    <t>Pino curto para isolador 15kv</t>
  </si>
  <si>
    <t xml:space="preserve"> 1752 </t>
  </si>
  <si>
    <t>Pino p/ isolador 15 kv, 1 x 294mm Pino p/ isolador 15 kv, 294mm</t>
  </si>
  <si>
    <t xml:space="preserve"> 3.3.4 </t>
  </si>
  <si>
    <t xml:space="preserve"> 3855 </t>
  </si>
  <si>
    <t>Braço suporte tipo C, ref. BSC-04</t>
  </si>
  <si>
    <t xml:space="preserve"> 3.3.5 </t>
  </si>
  <si>
    <t xml:space="preserve"> 00000441 </t>
  </si>
  <si>
    <t>PARAFUSO M16 EM ACO GALVANIZADO, COMPRIMENTO = 150 MM, DIAMETRO = 16 MM, ROSCA MAQUINA, CABECA QUADRADA</t>
  </si>
  <si>
    <t xml:space="preserve"> 3.3.6 </t>
  </si>
  <si>
    <t xml:space="preserve"> 4633 </t>
  </si>
  <si>
    <t>Braço tipo L 15 kv</t>
  </si>
  <si>
    <t xml:space="preserve"> 2524 </t>
  </si>
  <si>
    <t>Isolador de disco polimérico 15 kv</t>
  </si>
  <si>
    <t xml:space="preserve"> 4655 </t>
  </si>
  <si>
    <t>Espaçador losangular 15kv</t>
  </si>
  <si>
    <t xml:space="preserve"> 4635 </t>
  </si>
  <si>
    <t>Estribo p/ braço tipo L 15 kv</t>
  </si>
  <si>
    <t xml:space="preserve"> 00005055 </t>
  </si>
  <si>
    <t xml:space="preserve"> 3.3.7 </t>
  </si>
  <si>
    <t xml:space="preserve"> INS00451 </t>
  </si>
  <si>
    <t xml:space="preserve"> 3.3.8 </t>
  </si>
  <si>
    <t xml:space="preserve"> INS00452 </t>
  </si>
  <si>
    <t>CORDOALHA AÇO, 3/8"</t>
  </si>
  <si>
    <t xml:space="preserve"> 3.3.9 </t>
  </si>
  <si>
    <t xml:space="preserve"> 10662 </t>
  </si>
  <si>
    <t>Espaçador em rede protegida -Losangular</t>
  </si>
  <si>
    <t xml:space="preserve"> 3.3.10 </t>
  </si>
  <si>
    <t xml:space="preserve"> 3757 </t>
  </si>
  <si>
    <t>ELO FUSIVEL 8 K, 15 KV</t>
  </si>
  <si>
    <t xml:space="preserve"> 3.3.11 </t>
  </si>
  <si>
    <t xml:space="preserve"> 7028 </t>
  </si>
  <si>
    <t xml:space="preserve">ELO FUSIVEL PARA PROTECAO DE TRANSFORMADOR 25 K </t>
  </si>
  <si>
    <t xml:space="preserve"> 3.3.12 </t>
  </si>
  <si>
    <t xml:space="preserve"> 3769 </t>
  </si>
  <si>
    <t>TRANSFORMADOR TRIFASICO 300 KVA, 13,8 KV - SECO</t>
  </si>
  <si>
    <t xml:space="preserve"> 3.3.13 </t>
  </si>
  <si>
    <t xml:space="preserve"> 00001581 </t>
  </si>
  <si>
    <t>TERMINAL A COMPRESSAO EM COBRE ESTANHADO PARA CABO 120 MM2, 1 FURO E 1 COMPRESSAO, PARA PARAFUSO DE FIXACAO M12</t>
  </si>
  <si>
    <t xml:space="preserve"> 00034738 </t>
  </si>
  <si>
    <t>DISJUNTOR TERMICO E MAGNETICO AJUSTAVEIS, TRIPOLAR DE 450 ATE 600A, CAPACIDADE DE INTERRUPCAO DE 35KA</t>
  </si>
  <si>
    <t xml:space="preserve"> 3.3.14 </t>
  </si>
  <si>
    <t xml:space="preserve"> 10635 </t>
  </si>
  <si>
    <t>Para-raios em ZnO de distribuição polimérico para baixa tensão 127 V FN - 10KA</t>
  </si>
  <si>
    <t xml:space="preserve"> 3.3.15 </t>
  </si>
  <si>
    <t xml:space="preserve"> 88266 </t>
  </si>
  <si>
    <t>ELETROTÉCNICO COM ENCARGOS COMPLEMENTARES</t>
  </si>
  <si>
    <t xml:space="preserve"> P.18.000.045103 </t>
  </si>
  <si>
    <t>Caixa de medição tipo II, (300 x 560 x 200)mm, padrão concessionárias</t>
  </si>
  <si>
    <t xml:space="preserve"> 3.3.16 </t>
  </si>
  <si>
    <t xml:space="preserve"> 3.3.17 </t>
  </si>
  <si>
    <t xml:space="preserve"> 00002621 </t>
  </si>
  <si>
    <t>CURVA 90 GRAUS, PARA ELETRODUTO, EM ACO GALVANIZADO ELETROLITICO, DIAMETRO DE 100 MM (4")</t>
  </si>
  <si>
    <t xml:space="preserve"> 3.3.18 </t>
  </si>
  <si>
    <t xml:space="preserve"> 00002628 </t>
  </si>
  <si>
    <t>CURVA 135 GRAUS, PARA ELETRODUTO, EM ACO GALVANIZADO ELETROLITICO, DIAMETRO DE 100 MM (4")</t>
  </si>
  <si>
    <t xml:space="preserve"> 3.3.19 </t>
  </si>
  <si>
    <t xml:space="preserve"> 00002641 </t>
  </si>
  <si>
    <t>LUVA PARA ELETRODUTO, EM ACO GALVANIZADO ELETROLITICO, DIAMETRO DE 100 MM (4")</t>
  </si>
  <si>
    <t xml:space="preserve"> 3.3.20 </t>
  </si>
  <si>
    <t xml:space="preserve"> 101618 </t>
  </si>
  <si>
    <t xml:space="preserve"> 88309 </t>
  </si>
  <si>
    <t xml:space="preserve"> 00034643 </t>
  </si>
  <si>
    <t>CAIXA DE INSPECAO PARA ATERRAMENTO E PARA RAIOS, EM POLIPROPILENO,  DIAMETRO = 300 MM X ALTURA = 400 MM</t>
  </si>
  <si>
    <t xml:space="preserve"> 3.3.21 </t>
  </si>
  <si>
    <t xml:space="preserve"> 00000867 </t>
  </si>
  <si>
    <t xml:space="preserve"> 3.3.22 </t>
  </si>
  <si>
    <t xml:space="preserve"> 00003379 </t>
  </si>
  <si>
    <t xml:space="preserve"> 3.3.23 </t>
  </si>
  <si>
    <t xml:space="preserve"> 00001018 </t>
  </si>
  <si>
    <t xml:space="preserve"> 3.3.24 </t>
  </si>
  <si>
    <t xml:space="preserve"> 00000977 </t>
  </si>
  <si>
    <t>CABO DE COBRE, FLEXIVEL, CLASSE 4 OU 5, ISOLACAO EM PVC/A, ANTICHAMA BWF-B, COBERTURA PVC-ST1, ANTICHAMA BWF-B, 1 CONDUTOR, 0,6/1 KV, SECAO NOMINAL 70 MM2</t>
  </si>
  <si>
    <t xml:space="preserve"> 3.3.25 </t>
  </si>
  <si>
    <t xml:space="preserve"> 00000998 </t>
  </si>
  <si>
    <t xml:space="preserve"> 3.3.26 </t>
  </si>
  <si>
    <t xml:space="preserve"> 00000999 </t>
  </si>
  <si>
    <t>CABO DE COBRE, FLEXIVEL, CLASSE 4 OU 5, ISOLACAO EM PVC/A, ANTICHAMA BWF-B, COBERTURA PVC-ST1, ANTICHAMA BWF-B, 1 CONDUTOR, 0,6/1 KV, SECAO NOMINAL 150 MM2</t>
  </si>
  <si>
    <t xml:space="preserve"> 00021127 </t>
  </si>
  <si>
    <t xml:space="preserve"> 3.3.27 </t>
  </si>
  <si>
    <t xml:space="preserve"> 00001014 </t>
  </si>
  <si>
    <t xml:space="preserve"> 3.3.28 </t>
  </si>
  <si>
    <t xml:space="preserve"> 00000982 </t>
  </si>
  <si>
    <t xml:space="preserve"> 3.4.1 </t>
  </si>
  <si>
    <t xml:space="preserve"> 97091 </t>
  </si>
  <si>
    <t>ARMAÇÃO PARA EXECUÇÃO DE RADIER, PISO DE CONCRETO OU LAJE SOBRE SOLO, COM USO DE TELA Q-159. AF_09/2021</t>
  </si>
  <si>
    <t xml:space="preserve"> 97083 </t>
  </si>
  <si>
    <t xml:space="preserve"> 97082 </t>
  </si>
  <si>
    <t xml:space="preserve"> 3.4.2 </t>
  </si>
  <si>
    <t xml:space="preserve"> 89454 </t>
  </si>
  <si>
    <t xml:space="preserve"> 89458 </t>
  </si>
  <si>
    <t xml:space="preserve"> 89453 </t>
  </si>
  <si>
    <t xml:space="preserve"> 89457 </t>
  </si>
  <si>
    <t xml:space="preserve"> 3.4.3 </t>
  </si>
  <si>
    <t xml:space="preserve"> 87313 </t>
  </si>
  <si>
    <t xml:space="preserve"> 3.4.4 </t>
  </si>
  <si>
    <t xml:space="preserve"> 87527 </t>
  </si>
  <si>
    <t xml:space="preserve"> 87529 </t>
  </si>
  <si>
    <t xml:space="preserve"> 87531 </t>
  </si>
  <si>
    <t xml:space="preserve"> 3.4.5 </t>
  </si>
  <si>
    <t>IMPE - IMPERMEABILIZAÇÕES E PROTEÇÕES DIVERSAS</t>
  </si>
  <si>
    <t xml:space="preserve"> 88270 </t>
  </si>
  <si>
    <t xml:space="preserve"> 88243 </t>
  </si>
  <si>
    <t xml:space="preserve"> 00000626 </t>
  </si>
  <si>
    <t xml:space="preserve"> 3.4.6 </t>
  </si>
  <si>
    <t/>
  </si>
  <si>
    <t>Serviços</t>
  </si>
  <si>
    <t xml:space="preserve"> 3.4.7 </t>
  </si>
  <si>
    <t xml:space="preserve"> 88310 </t>
  </si>
  <si>
    <t xml:space="preserve"> 00006085 </t>
  </si>
  <si>
    <t xml:space="preserve"> 3.4.8 </t>
  </si>
  <si>
    <t xml:space="preserve"> 00007356 </t>
  </si>
  <si>
    <t xml:space="preserve"> 3.4.9 </t>
  </si>
  <si>
    <t xml:space="preserve"> 00020111 </t>
  </si>
  <si>
    <t xml:space="preserve"> 00038786 </t>
  </si>
  <si>
    <t xml:space="preserve"> 00039387 </t>
  </si>
  <si>
    <t>LAMPADA LED TUBULAR BIVOLT 18/20 W, BASE G13</t>
  </si>
  <si>
    <t xml:space="preserve"> 3.4.10 </t>
  </si>
  <si>
    <t xml:space="preserve"> 00011950 </t>
  </si>
  <si>
    <t xml:space="preserve"> 00002581 </t>
  </si>
  <si>
    <t>CONDULETE DE ALUMINIO TIPO X, PARA ELETRODUTO ROSCAVEL DE 1", COM TAMPA CEGA</t>
  </si>
  <si>
    <t xml:space="preserve"> 3.4.11 </t>
  </si>
  <si>
    <t xml:space="preserve"> 97734 </t>
  </si>
  <si>
    <t>PEÇA RETANGULAR PRÉ-MOLDADA, VOLUME DE CONCRETO DE 10 A 30 LITROS, TAXA DE AÇO APROXIMADA DE 30KG/M³. AF_01/2018</t>
  </si>
  <si>
    <t xml:space="preserve"> 101619 </t>
  </si>
  <si>
    <t>PREPARO DE FUNDO DE VALA COM LARGURA MENOR QUE 1,5 M, COM CAMADA DE BRITA, LANÇAMENTO MANUAL. AF_08/2020</t>
  </si>
  <si>
    <t xml:space="preserve"> 87316 </t>
  </si>
  <si>
    <t xml:space="preserve"> 88628 </t>
  </si>
  <si>
    <t xml:space="preserve"> 00007258 </t>
  </si>
  <si>
    <t xml:space="preserve"> 3.4.12 </t>
  </si>
  <si>
    <t xml:space="preserve"> 91946 </t>
  </si>
  <si>
    <t xml:space="preserve"> 92022 </t>
  </si>
  <si>
    <t>INTERRUPTOR SIMPLES (1 MÓDULO) COM 1 TOMADA DE EMBUTIR 2P+T 10 A,  SEM SUPORTE E SEM PLACA - FORNECIMENTO E INSTALAÇÃO. AF_12/2015</t>
  </si>
  <si>
    <t xml:space="preserve"> 3.4.13 </t>
  </si>
  <si>
    <t xml:space="preserve"> 92007 </t>
  </si>
  <si>
    <t>TOMADA BAIXA DE EMBUTIR (2 MÓDULOS), 2P+T 20 A, SEM SUPORTE E SEM PLACA - FORNECIMENTO E INSTALAÇÃO. AF_12/2015</t>
  </si>
  <si>
    <t xml:space="preserve"> 3.4.14 </t>
  </si>
  <si>
    <t xml:space="preserve"> 00038774 </t>
  </si>
  <si>
    <t xml:space="preserve"> 3.4.15 </t>
  </si>
  <si>
    <t xml:space="preserve"> 00002685 </t>
  </si>
  <si>
    <t>ELETRODUTO DE PVC RIGIDO ROSCAVEL DE 1 ", SEM LUVA</t>
  </si>
  <si>
    <t xml:space="preserve"> 3.4.17 </t>
  </si>
  <si>
    <t xml:space="preserve"> 3.4.18 </t>
  </si>
  <si>
    <t xml:space="preserve"> M101950080 </t>
  </si>
  <si>
    <t>EMBASA</t>
  </si>
  <si>
    <t>ELETRODUTO FLEXIVEL SEALTUBE, 4"</t>
  </si>
  <si>
    <t xml:space="preserve"> 3.4.19 </t>
  </si>
  <si>
    <t xml:space="preserve"> 00040401 </t>
  </si>
  <si>
    <t>ELETRODUTO FLEXIVEL PLANO EM PEAD, COR PRETA E LARANJA,  DIAMETRO 32 MM</t>
  </si>
  <si>
    <t xml:space="preserve"> 3.4.20 </t>
  </si>
  <si>
    <t xml:space="preserve"> 00039248 </t>
  </si>
  <si>
    <t xml:space="preserve"> 3.4.21 </t>
  </si>
  <si>
    <t xml:space="preserve"> 12978 </t>
  </si>
  <si>
    <t>Aparelhos, Utensílios e Equipamentos Elétricos</t>
  </si>
  <si>
    <t xml:space="preserve"> 4.1.1 </t>
  </si>
  <si>
    <t xml:space="preserve"> 4.1.2 </t>
  </si>
  <si>
    <t xml:space="preserve"> 94968 </t>
  </si>
  <si>
    <t>CONCRETO MAGRO PARA LASTRO, TRAÇO 1:4,5:4,5 (EM MASSA SECA DE CIMENTO/ AREIA MÉDIA/ BRITA 1) - PREPARO MECÂNICO COM BETONEIRA 600 L. AF_05/2021</t>
  </si>
  <si>
    <t xml:space="preserve"> 4.1.3 </t>
  </si>
  <si>
    <t xml:space="preserve"> 00002692 </t>
  </si>
  <si>
    <t xml:space="preserve"> 00005073 </t>
  </si>
  <si>
    <t xml:space="preserve"> 00005074 </t>
  </si>
  <si>
    <t xml:space="preserve"> 00040304 </t>
  </si>
  <si>
    <t xml:space="preserve"> 00004517 </t>
  </si>
  <si>
    <t xml:space="preserve"> 00006189 </t>
  </si>
  <si>
    <t xml:space="preserve"> 4.1.4 </t>
  </si>
  <si>
    <t xml:space="preserve"> 00004491 </t>
  </si>
  <si>
    <t xml:space="preserve"> 4.1.5 </t>
  </si>
  <si>
    <t xml:space="preserve"> 92791 </t>
  </si>
  <si>
    <t xml:space="preserve"> 88245 </t>
  </si>
  <si>
    <t xml:space="preserve"> 88238 </t>
  </si>
  <si>
    <t xml:space="preserve"> 00043132 </t>
  </si>
  <si>
    <t xml:space="preserve"> 00039017 </t>
  </si>
  <si>
    <t xml:space="preserve"> 4.1.6 </t>
  </si>
  <si>
    <t xml:space="preserve"> 92792 </t>
  </si>
  <si>
    <t xml:space="preserve"> 4.1.7 </t>
  </si>
  <si>
    <t xml:space="preserve"> 92793 </t>
  </si>
  <si>
    <t xml:space="preserve"> 4.1.8 </t>
  </si>
  <si>
    <t xml:space="preserve"> 92794 </t>
  </si>
  <si>
    <t xml:space="preserve"> 4.1.9 </t>
  </si>
  <si>
    <t xml:space="preserve"> 92795 </t>
  </si>
  <si>
    <t xml:space="preserve"> 4.1.10 </t>
  </si>
  <si>
    <t xml:space="preserve"> 92796 </t>
  </si>
  <si>
    <t xml:space="preserve"> 4.1.11 </t>
  </si>
  <si>
    <t xml:space="preserve"> 90586 </t>
  </si>
  <si>
    <t xml:space="preserve"> 90587 </t>
  </si>
  <si>
    <t xml:space="preserve"> 00001527 </t>
  </si>
  <si>
    <t xml:space="preserve"> 4.1.12 </t>
  </si>
  <si>
    <t xml:space="preserve"> 00001524 </t>
  </si>
  <si>
    <t xml:space="preserve"> 4.1.13 </t>
  </si>
  <si>
    <t xml:space="preserve"> 4.1.14 </t>
  </si>
  <si>
    <t xml:space="preserve"> 00042407 </t>
  </si>
  <si>
    <t xml:space="preserve"> 00039507 </t>
  </si>
  <si>
    <t xml:space="preserve"> 4.1.15 </t>
  </si>
  <si>
    <t xml:space="preserve"> 00001525 </t>
  </si>
  <si>
    <t xml:space="preserve"> 4.1.16 </t>
  </si>
  <si>
    <t>DROP - DRENAGEM/OBRAS DE CONTENÇÃO / POÇOS DE VISITA E CAIXAS</t>
  </si>
  <si>
    <t xml:space="preserve"> 00001345 </t>
  </si>
  <si>
    <t xml:space="preserve"> 00040271 </t>
  </si>
  <si>
    <t xml:space="preserve"> 00040287 </t>
  </si>
  <si>
    <t xml:space="preserve"> 00040275 </t>
  </si>
  <si>
    <t xml:space="preserve"> 00005068 </t>
  </si>
  <si>
    <t xml:space="preserve"> 4.1.17 </t>
  </si>
  <si>
    <t xml:space="preserve"> 4.1.18 </t>
  </si>
  <si>
    <t xml:space="preserve"> 4.1.19 </t>
  </si>
  <si>
    <t xml:space="preserve"> 4.1.20 </t>
  </si>
  <si>
    <t xml:space="preserve"> 4.1.21 </t>
  </si>
  <si>
    <t xml:space="preserve"> 4.1.22 </t>
  </si>
  <si>
    <t xml:space="preserve"> 4.1.23 </t>
  </si>
  <si>
    <t xml:space="preserve"> 92802 </t>
  </si>
  <si>
    <t xml:space="preserve"> 4.2.1 </t>
  </si>
  <si>
    <t xml:space="preserve"> 92269 </t>
  </si>
  <si>
    <t xml:space="preserve"> 4.2.2 </t>
  </si>
  <si>
    <t xml:space="preserve"> 92270 </t>
  </si>
  <si>
    <t xml:space="preserve"> 92273 </t>
  </si>
  <si>
    <t xml:space="preserve"> 4.2.3 </t>
  </si>
  <si>
    <t xml:space="preserve"> 4.2.4 </t>
  </si>
  <si>
    <t xml:space="preserve"> 4.2.5 </t>
  </si>
  <si>
    <t xml:space="preserve"> 4.2.6 </t>
  </si>
  <si>
    <t xml:space="preserve"> 4.2.7 </t>
  </si>
  <si>
    <t xml:space="preserve"> 4.2.8 </t>
  </si>
  <si>
    <t xml:space="preserve"> 4.2.9 </t>
  </si>
  <si>
    <t xml:space="preserve"> 4.3.1 </t>
  </si>
  <si>
    <t xml:space="preserve"> 87503 </t>
  </si>
  <si>
    <t xml:space="preserve"> 87495 </t>
  </si>
  <si>
    <t xml:space="preserve"> 87519 </t>
  </si>
  <si>
    <t xml:space="preserve"> 87511 </t>
  </si>
  <si>
    <t xml:space="preserve"> 4.4.1 </t>
  </si>
  <si>
    <t xml:space="preserve"> 92258 </t>
  </si>
  <si>
    <t xml:space="preserve"> 88278 </t>
  </si>
  <si>
    <t xml:space="preserve"> 00004777 </t>
  </si>
  <si>
    <t xml:space="preserve"> 00010997 </t>
  </si>
  <si>
    <t xml:space="preserve"> 00040598 </t>
  </si>
  <si>
    <t xml:space="preserve"> 4.4.2 </t>
  </si>
  <si>
    <t xml:space="preserve"> 93281 </t>
  </si>
  <si>
    <t xml:space="preserve"> 93282 </t>
  </si>
  <si>
    <t xml:space="preserve"> 00040549 </t>
  </si>
  <si>
    <t xml:space="preserve"> 00043083 </t>
  </si>
  <si>
    <t xml:space="preserve"> 4.4.3 </t>
  </si>
  <si>
    <t xml:space="preserve"> 88323 </t>
  </si>
  <si>
    <t xml:space="preserve"> 00011029 </t>
  </si>
  <si>
    <t xml:space="preserve"> 00040740 </t>
  </si>
  <si>
    <t xml:space="preserve"> 4.4.4 </t>
  </si>
  <si>
    <t xml:space="preserve"> 00040782 </t>
  </si>
  <si>
    <t xml:space="preserve"> 00005104 </t>
  </si>
  <si>
    <t xml:space="preserve"> 00000142 </t>
  </si>
  <si>
    <t xml:space="preserve"> 00013388 </t>
  </si>
  <si>
    <t xml:space="preserve"> 4.4.5 </t>
  </si>
  <si>
    <t xml:space="preserve"> 88315 </t>
  </si>
  <si>
    <t xml:space="preserve"> 88251 </t>
  </si>
  <si>
    <t xml:space="preserve"> 2411 </t>
  </si>
  <si>
    <t xml:space="preserve"> 2675 </t>
  </si>
  <si>
    <t xml:space="preserve"> 4.6.1 </t>
  </si>
  <si>
    <t xml:space="preserve"> 4.7.1 </t>
  </si>
  <si>
    <t xml:space="preserve"> 00036896 </t>
  </si>
  <si>
    <t xml:space="preserve"> 00004377 </t>
  </si>
  <si>
    <t xml:space="preserve"> 00039961 </t>
  </si>
  <si>
    <t xml:space="preserve"> 4.7.2 </t>
  </si>
  <si>
    <t xml:space="preserve"> 00034381 </t>
  </si>
  <si>
    <t xml:space="preserve"> 4.7.3 </t>
  </si>
  <si>
    <t xml:space="preserve"> 00007568 </t>
  </si>
  <si>
    <t xml:space="preserve"> 00036888 </t>
  </si>
  <si>
    <t xml:space="preserve"> 00039025 </t>
  </si>
  <si>
    <t xml:space="preserve"> 4.8.1 </t>
  </si>
  <si>
    <t xml:space="preserve"> 89356 </t>
  </si>
  <si>
    <t xml:space="preserve"> 89402 </t>
  </si>
  <si>
    <t xml:space="preserve"> 89446 </t>
  </si>
  <si>
    <t xml:space="preserve"> 89440 </t>
  </si>
  <si>
    <t xml:space="preserve"> 89366 </t>
  </si>
  <si>
    <t xml:space="preserve"> 89445 </t>
  </si>
  <si>
    <t xml:space="preserve"> 89383 </t>
  </si>
  <si>
    <t xml:space="preserve"> 89396 </t>
  </si>
  <si>
    <t xml:space="preserve"> 89395 </t>
  </si>
  <si>
    <t xml:space="preserve"> 89481 </t>
  </si>
  <si>
    <t xml:space="preserve"> 89362 </t>
  </si>
  <si>
    <t xml:space="preserve"> 89400 </t>
  </si>
  <si>
    <t xml:space="preserve"> 89378 </t>
  </si>
  <si>
    <t xml:space="preserve"> 89424 </t>
  </si>
  <si>
    <t xml:space="preserve"> 89532 </t>
  </si>
  <si>
    <t xml:space="preserve"> 89627 </t>
  </si>
  <si>
    <t xml:space="preserve"> 89528 </t>
  </si>
  <si>
    <t xml:space="preserve"> 89622 </t>
  </si>
  <si>
    <t xml:space="preserve"> 90436 </t>
  </si>
  <si>
    <t xml:space="preserve"> 90453 </t>
  </si>
  <si>
    <t xml:space="preserve"> 91185 </t>
  </si>
  <si>
    <t xml:space="preserve"> 91190 </t>
  </si>
  <si>
    <t xml:space="preserve"> 4.8.2 </t>
  </si>
  <si>
    <t xml:space="preserve"> 89449 </t>
  </si>
  <si>
    <t xml:space="preserve"> 89502 </t>
  </si>
  <si>
    <t xml:space="preserve"> 89501 </t>
  </si>
  <si>
    <t xml:space="preserve"> 89594 </t>
  </si>
  <si>
    <t xml:space="preserve"> 89625 </t>
  </si>
  <si>
    <t xml:space="preserve"> 89575 </t>
  </si>
  <si>
    <t xml:space="preserve"> 89596 </t>
  </si>
  <si>
    <t xml:space="preserve"> 90454 </t>
  </si>
  <si>
    <t xml:space="preserve"> 90437 </t>
  </si>
  <si>
    <t xml:space="preserve"> 91186 </t>
  </si>
  <si>
    <t xml:space="preserve"> 91191 </t>
  </si>
  <si>
    <t xml:space="preserve"> 4.8.3 </t>
  </si>
  <si>
    <t xml:space="preserve"> 89576 </t>
  </si>
  <si>
    <t xml:space="preserve"> 89511 </t>
  </si>
  <si>
    <t xml:space="preserve"> 89522 </t>
  </si>
  <si>
    <t xml:space="preserve"> 89582 </t>
  </si>
  <si>
    <t xml:space="preserve"> 89547 </t>
  </si>
  <si>
    <t xml:space="preserve"> 89524 </t>
  </si>
  <si>
    <t xml:space="preserve"> 89557 </t>
  </si>
  <si>
    <t xml:space="preserve"> 89581 </t>
  </si>
  <si>
    <t xml:space="preserve"> 89599 </t>
  </si>
  <si>
    <t xml:space="preserve"> 89687 </t>
  </si>
  <si>
    <t xml:space="preserve"> 89685 </t>
  </si>
  <si>
    <t xml:space="preserve"> 89692 </t>
  </si>
  <si>
    <t xml:space="preserve"> 4.8.4 </t>
  </si>
  <si>
    <t xml:space="preserve"> 88248 </t>
  </si>
  <si>
    <t xml:space="preserve"> 88267 </t>
  </si>
  <si>
    <t xml:space="preserve"> 00003148 </t>
  </si>
  <si>
    <t xml:space="preserve"> 00006014 </t>
  </si>
  <si>
    <t xml:space="preserve"> 4.8.5 </t>
  </si>
  <si>
    <t xml:space="preserve"> 00006005 </t>
  </si>
  <si>
    <t xml:space="preserve"> 4.8.6 </t>
  </si>
  <si>
    <t xml:space="preserve"> 00006024 </t>
  </si>
  <si>
    <t xml:space="preserve"> 4.8.7 </t>
  </si>
  <si>
    <t xml:space="preserve"> 00001368 </t>
  </si>
  <si>
    <t xml:space="preserve"> 00003146 </t>
  </si>
  <si>
    <t xml:space="preserve"> 4.8.8 </t>
  </si>
  <si>
    <t xml:space="preserve"> 00038189 </t>
  </si>
  <si>
    <t>DUCHA / CHUVEIRO METALICO, DE PAREDE, ARTICULAVEL, COM BRACO/CANO, SEM DESVIADOR</t>
  </si>
  <si>
    <t xml:space="preserve"> 4.8.9 </t>
  </si>
  <si>
    <t xml:space="preserve"> 00006142 </t>
  </si>
  <si>
    <t xml:space="preserve"> 00010432 </t>
  </si>
  <si>
    <t>MICTORIO INDICUDUAL, SIFONADO, LOUCA BRANCA, SEM COMPLEMENTOS</t>
  </si>
  <si>
    <t xml:space="preserve"> 00004351 </t>
  </si>
  <si>
    <t xml:space="preserve"> 4.8.10 </t>
  </si>
  <si>
    <t xml:space="preserve"> 00036791 </t>
  </si>
  <si>
    <t xml:space="preserve"> 4.8.11 </t>
  </si>
  <si>
    <t xml:space="preserve"> 86885 </t>
  </si>
  <si>
    <t xml:space="preserve"> 4.8.12 </t>
  </si>
  <si>
    <t xml:space="preserve"> 89783 </t>
  </si>
  <si>
    <t xml:space="preserve"> 89752 </t>
  </si>
  <si>
    <t xml:space="preserve"> 4.8.13 </t>
  </si>
  <si>
    <t xml:space="preserve"> 89732 </t>
  </si>
  <si>
    <t xml:space="preserve"> 89753 </t>
  </si>
  <si>
    <t xml:space="preserve"> 89813 </t>
  </si>
  <si>
    <t xml:space="preserve"> 91222 </t>
  </si>
  <si>
    <t xml:space="preserve"> 90467 </t>
  </si>
  <si>
    <t xml:space="preserve"> 4.8.14 </t>
  </si>
  <si>
    <t xml:space="preserve"> 89799 </t>
  </si>
  <si>
    <t xml:space="preserve"> 89713 </t>
  </si>
  <si>
    <t xml:space="preserve"> 89739 </t>
  </si>
  <si>
    <t xml:space="preserve"> 89737 </t>
  </si>
  <si>
    <t xml:space="preserve"> 89774 </t>
  </si>
  <si>
    <t xml:space="preserve"> 89786 </t>
  </si>
  <si>
    <t xml:space="preserve"> 89795 </t>
  </si>
  <si>
    <t xml:space="preserve"> 89807 </t>
  </si>
  <si>
    <t xml:space="preserve"> 89817 </t>
  </si>
  <si>
    <t xml:space="preserve"> 89830 </t>
  </si>
  <si>
    <t xml:space="preserve"> 89829 </t>
  </si>
  <si>
    <t xml:space="preserve"> 89806 </t>
  </si>
  <si>
    <t xml:space="preserve"> 4.8.15 </t>
  </si>
  <si>
    <t xml:space="preserve"> 89800 </t>
  </si>
  <si>
    <t xml:space="preserve"> 89848 </t>
  </si>
  <si>
    <t xml:space="preserve"> 89746 </t>
  </si>
  <si>
    <t xml:space="preserve"> 89778 </t>
  </si>
  <si>
    <t xml:space="preserve"> 89797 </t>
  </si>
  <si>
    <t xml:space="preserve"> 89821 </t>
  </si>
  <si>
    <t xml:space="preserve"> 89861 </t>
  </si>
  <si>
    <t xml:space="preserve"> 89833 </t>
  </si>
  <si>
    <t xml:space="preserve"> 89834 </t>
  </si>
  <si>
    <t xml:space="preserve"> 89851 </t>
  </si>
  <si>
    <t xml:space="preserve"> 89856 </t>
  </si>
  <si>
    <t xml:space="preserve"> 89810 </t>
  </si>
  <si>
    <t xml:space="preserve"> 90438 </t>
  </si>
  <si>
    <t xml:space="preserve"> 91192 </t>
  </si>
  <si>
    <t xml:space="preserve"> 91187 </t>
  </si>
  <si>
    <t xml:space="preserve"> 90455 </t>
  </si>
  <si>
    <t xml:space="preserve"> 4.8.16 </t>
  </si>
  <si>
    <t xml:space="preserve"> 00000122 </t>
  </si>
  <si>
    <t xml:space="preserve"> 00000297 </t>
  </si>
  <si>
    <t xml:space="preserve"> 00011714 </t>
  </si>
  <si>
    <t xml:space="preserve"> 00038383 </t>
  </si>
  <si>
    <t xml:space="preserve"> 00020083 </t>
  </si>
  <si>
    <t xml:space="preserve"> 4.8.17 </t>
  </si>
  <si>
    <t xml:space="preserve"> 00011741 </t>
  </si>
  <si>
    <t xml:space="preserve"> 4.8.18 </t>
  </si>
  <si>
    <t xml:space="preserve"> 00006148 </t>
  </si>
  <si>
    <t xml:space="preserve"> 4.8.19 </t>
  </si>
  <si>
    <t xml:space="preserve"> 00006146 </t>
  </si>
  <si>
    <t xml:space="preserve"> 4.8.20 </t>
  </si>
  <si>
    <t xml:space="preserve"> 00006153 </t>
  </si>
  <si>
    <t xml:space="preserve"> 4.8.21 </t>
  </si>
  <si>
    <t xml:space="preserve"> 94970 </t>
  </si>
  <si>
    <t>CONCRETO FCK = 20MPA, TRAÇO 1:2,7:3 (EM MASSA SECA DE CIMENTO/ AREIA MÉDIA/ BRITA 1) - PREPARO MECÂNICO COM BETONEIRA 600 L. AF_05/2021</t>
  </si>
  <si>
    <t xml:space="preserve"> 97735 </t>
  </si>
  <si>
    <t xml:space="preserve"> 101616 </t>
  </si>
  <si>
    <t xml:space="preserve"> 100475 </t>
  </si>
  <si>
    <t xml:space="preserve"> 4.8.22 </t>
  </si>
  <si>
    <t xml:space="preserve"> 89580 </t>
  </si>
  <si>
    <t xml:space="preserve"> 89590 </t>
  </si>
  <si>
    <t xml:space="preserve"> 89591 </t>
  </si>
  <si>
    <t xml:space="preserve"> 89677 </t>
  </si>
  <si>
    <t xml:space="preserve"> 4.8.23 </t>
  </si>
  <si>
    <t xml:space="preserve"> 4.9.1 </t>
  </si>
  <si>
    <t xml:space="preserve"> 00039244 </t>
  </si>
  <si>
    <t xml:space="preserve"> 4.9.2 </t>
  </si>
  <si>
    <t xml:space="preserve"> 00039245 </t>
  </si>
  <si>
    <t xml:space="preserve"> 4.9.3 </t>
  </si>
  <si>
    <t xml:space="preserve"> 00039247 </t>
  </si>
  <si>
    <t xml:space="preserve"> 4.9.4 </t>
  </si>
  <si>
    <t xml:space="preserve"> 00002446 </t>
  </si>
  <si>
    <t xml:space="preserve"> 4.9.5 </t>
  </si>
  <si>
    <t xml:space="preserve"> 00002442 </t>
  </si>
  <si>
    <t xml:space="preserve"> 4.9.6 </t>
  </si>
  <si>
    <t xml:space="preserve"> 88629 </t>
  </si>
  <si>
    <t xml:space="preserve"> 00001872 </t>
  </si>
  <si>
    <t xml:space="preserve"> 4.9.7 </t>
  </si>
  <si>
    <t xml:space="preserve"> 00001871 </t>
  </si>
  <si>
    <t xml:space="preserve"> 4.9.8 </t>
  </si>
  <si>
    <t xml:space="preserve"> 4.9.9 </t>
  </si>
  <si>
    <t xml:space="preserve"> 3633 </t>
  </si>
  <si>
    <t xml:space="preserve"> 4.9.10 </t>
  </si>
  <si>
    <t xml:space="preserve"> 10065 </t>
  </si>
  <si>
    <t xml:space="preserve"> 4.9.11 </t>
  </si>
  <si>
    <t xml:space="preserve"> M101800330 </t>
  </si>
  <si>
    <t>CAERN</t>
  </si>
  <si>
    <t>DISJUNTOR TERMOMAGNÉTICO TIPO CAIXA MOLDADA, TRIPOLAR, 30kA, 100A</t>
  </si>
  <si>
    <t xml:space="preserve"> 4.9.12 </t>
  </si>
  <si>
    <t xml:space="preserve"> 00034709 </t>
  </si>
  <si>
    <t xml:space="preserve"> 00001570 </t>
  </si>
  <si>
    <t xml:space="preserve"> 4.9.13 </t>
  </si>
  <si>
    <t xml:space="preserve"> 00034653 </t>
  </si>
  <si>
    <t xml:space="preserve"> 4.9.14 </t>
  </si>
  <si>
    <t xml:space="preserve"> 00001573 </t>
  </si>
  <si>
    <t xml:space="preserve"> 4.9.15 </t>
  </si>
  <si>
    <t xml:space="preserve"> 00001574 </t>
  </si>
  <si>
    <t>TERMINAL A COMPRESSAO EM COBRE ESTANHADO PARA CABO 10 MM2, 1 FURO E 1 COMPRESSAO, PARA PARAFUSO DE FIXACAO M6</t>
  </si>
  <si>
    <t xml:space="preserve"> 00039471 </t>
  </si>
  <si>
    <t>DISPOSITIVO DPS CLASSE II, 1 POLO, TENSAO MAXIMA DE 275 V, CORRENTE MAXIMA DE *45* KA (TIPO AC)</t>
  </si>
  <si>
    <t xml:space="preserve"> 4.9.17 </t>
  </si>
  <si>
    <t xml:space="preserve"> 00000981 </t>
  </si>
  <si>
    <t xml:space="preserve"> 4.9.19 </t>
  </si>
  <si>
    <t xml:space="preserve"> 91952 </t>
  </si>
  <si>
    <t xml:space="preserve"> 4.9.20 </t>
  </si>
  <si>
    <t xml:space="preserve"> 91958 </t>
  </si>
  <si>
    <t xml:space="preserve"> 4.9.21 </t>
  </si>
  <si>
    <t xml:space="preserve"> 91998 </t>
  </si>
  <si>
    <t xml:space="preserve"> 4.9.23 </t>
  </si>
  <si>
    <t xml:space="preserve"> 50372 </t>
  </si>
  <si>
    <t xml:space="preserve"> 4.9.24 </t>
  </si>
  <si>
    <t xml:space="preserve"> 4.9.25 </t>
  </si>
  <si>
    <t xml:space="preserve"> 4.10.2 </t>
  </si>
  <si>
    <t xml:space="preserve"> 00003767 </t>
  </si>
  <si>
    <t xml:space="preserve"> 00043626 </t>
  </si>
  <si>
    <t>MASSA CORRIDA PARA SUPERFICIES DE AMBIENTES INTERNOS</t>
  </si>
  <si>
    <t xml:space="preserve"> 4.11.1 </t>
  </si>
  <si>
    <t xml:space="preserve"> 88256 </t>
  </si>
  <si>
    <t xml:space="preserve"> 00001381 </t>
  </si>
  <si>
    <t xml:space="preserve"> 00034357 </t>
  </si>
  <si>
    <t xml:space="preserve"> 00000536 </t>
  </si>
  <si>
    <t xml:space="preserve"> 4.12.1 </t>
  </si>
  <si>
    <t xml:space="preserve"> 00007304 </t>
  </si>
  <si>
    <t xml:space="preserve"> 4.12.2 </t>
  </si>
  <si>
    <t xml:space="preserve"> 00037595 </t>
  </si>
  <si>
    <t xml:space="preserve"> 00038195 </t>
  </si>
  <si>
    <t xml:space="preserve"> 4.12.3 </t>
  </si>
  <si>
    <t xml:space="preserve"> 00001292 </t>
  </si>
  <si>
    <t xml:space="preserve"> 4.13.1 </t>
  </si>
  <si>
    <t xml:space="preserve"> 88274 </t>
  </si>
  <si>
    <t xml:space="preserve"> 00001743 </t>
  </si>
  <si>
    <t xml:space="preserve"> 00004823 </t>
  </si>
  <si>
    <t xml:space="preserve"> 4.13.2 </t>
  </si>
  <si>
    <t xml:space="preserve"> 00000131 </t>
  </si>
  <si>
    <t xml:space="preserve"> 00037596 </t>
  </si>
  <si>
    <t xml:space="preserve"> 00044476 </t>
  </si>
  <si>
    <t>DIVISORIA EM GRANITO, COM DUAS FACES POLIDAS, TIPO ANDORINHA/ QUARTZ/ CASTELO/ CORUMBA OU OUTROS EQUIVALENTES DA REGIAO, E=  *3,0*  CM</t>
  </si>
  <si>
    <t xml:space="preserve"> 4.13.3 </t>
  </si>
  <si>
    <t xml:space="preserve"> 00013284 </t>
  </si>
  <si>
    <t xml:space="preserve"> 00025974 </t>
  </si>
  <si>
    <t xml:space="preserve"> 00000367 </t>
  </si>
  <si>
    <t xml:space="preserve"> 00037590 </t>
  </si>
  <si>
    <t xml:space="preserve"> 00011795 </t>
  </si>
  <si>
    <t xml:space="preserve"> 4.13.4 </t>
  </si>
  <si>
    <t xml:space="preserve"> 00010426 </t>
  </si>
  <si>
    <t>LAVATORIO DE LOUCA BRANCA, COM COLUNA, DIMENSOES *54 X 44* CM (L X C)</t>
  </si>
  <si>
    <t xml:space="preserve"> 00037329 </t>
  </si>
  <si>
    <t xml:space="preserve"> 5.1.1 </t>
  </si>
  <si>
    <t xml:space="preserve"> 5901 </t>
  </si>
  <si>
    <t xml:space="preserve"> 5932 </t>
  </si>
  <si>
    <t xml:space="preserve"> 5903 </t>
  </si>
  <si>
    <t xml:space="preserve"> 96463 </t>
  </si>
  <si>
    <t xml:space="preserve"> 5934 </t>
  </si>
  <si>
    <t xml:space="preserve"> 96464 </t>
  </si>
  <si>
    <t xml:space="preserve"> 5.1.2 </t>
  </si>
  <si>
    <t xml:space="preserve"> 101768 </t>
  </si>
  <si>
    <t>EXECUÇÃO E COMPACTAÇÃO DE BASE E OU SUB BASE PARA PAVIMENTAÇÃO DE SOLO ESTABILIZADO GRANULOMETRICAMENTE SEM MISTURA DE SOLOS - EXCLUSIVE SOLO, ESCAVAÇÃO, CARGA E TRANSPORTE. AF_11/2019</t>
  </si>
  <si>
    <t xml:space="preserve"> 00000368 </t>
  </si>
  <si>
    <t xml:space="preserve"> 5.1.3 </t>
  </si>
  <si>
    <t xml:space="preserve"> 5.2.1 </t>
  </si>
  <si>
    <t xml:space="preserve"> 00042408 </t>
  </si>
  <si>
    <t xml:space="preserve"> 5.2.2 </t>
  </si>
  <si>
    <t xml:space="preserve"> 91277 </t>
  </si>
  <si>
    <t xml:space="preserve"> 91278 </t>
  </si>
  <si>
    <t xml:space="preserve"> 00004718 </t>
  </si>
  <si>
    <t xml:space="preserve"> 5.2.3 </t>
  </si>
  <si>
    <t xml:space="preserve"> 5.2.8 </t>
  </si>
  <si>
    <t xml:space="preserve"> 92804 </t>
  </si>
  <si>
    <t xml:space="preserve"> 5.2.10 </t>
  </si>
  <si>
    <t xml:space="preserve"> 5.3.1 </t>
  </si>
  <si>
    <t xml:space="preserve"> 5.3.2 </t>
  </si>
  <si>
    <t xml:space="preserve"> 5.3.3 </t>
  </si>
  <si>
    <t xml:space="preserve"> 5.3.4 </t>
  </si>
  <si>
    <t>MEDIDOR DE VAZÃO, TIPO CALHA PARSHALL, MARCA NAQUA, MODELO CPMV OU EQUIVALENTE</t>
  </si>
  <si>
    <t xml:space="preserve"> 5.3.5 </t>
  </si>
  <si>
    <t xml:space="preserve"> 5.3.6 </t>
  </si>
  <si>
    <t xml:space="preserve"> 5.3.7 </t>
  </si>
  <si>
    <t xml:space="preserve"> INS00375 </t>
  </si>
  <si>
    <t>VÁLVULA BORBOLETA FLANGEADA COM MECANISMO C+ VOLANTE, REF. VBF.10WCV 400</t>
  </si>
  <si>
    <t xml:space="preserve"> 5.3.8 </t>
  </si>
  <si>
    <t xml:space="preserve"> INS00376 </t>
  </si>
  <si>
    <t>VÁLVULA EURO 23, COM FLANGE, CORPO CURTO + CABEÇOTE, REF. R23FCNG.10/16ISO 150 400</t>
  </si>
  <si>
    <t xml:space="preserve"> 5.3.9 </t>
  </si>
  <si>
    <t xml:space="preserve"> INS00377 </t>
  </si>
  <si>
    <t>JUNTA DE DESMONTAGEM TRAVADA AXIALMENTE, REF. JDTA.10/16R_J 150</t>
  </si>
  <si>
    <t xml:space="preserve"> 5.3.10 </t>
  </si>
  <si>
    <t xml:space="preserve"> INS00378 </t>
  </si>
  <si>
    <t>JUNTA DE DESMONTAGEM TRAVADA AXIALMENTE, REF. JDTA.10R_J 400</t>
  </si>
  <si>
    <t xml:space="preserve"> 5.3.11 </t>
  </si>
  <si>
    <t xml:space="preserve"> INS00379 </t>
  </si>
  <si>
    <t>VÁLVULA BORBOLETA FLANGEADA COM MECANISMO C + VOLANTE, REF. VBF.10WCV 200</t>
  </si>
  <si>
    <t xml:space="preserve"> 5.3.12 </t>
  </si>
  <si>
    <t xml:space="preserve"> INS00380 </t>
  </si>
  <si>
    <t>VÁLVULA EURO 23 COM FLANGES, CORPO CURTO + VOLANTE, REF. R23FVNG.10/16 100</t>
  </si>
  <si>
    <t xml:space="preserve"> 5.3.13 </t>
  </si>
  <si>
    <t xml:space="preserve"> INS00381 </t>
  </si>
  <si>
    <t>VÁLVULA BORBOLETA FLANGEADA COM MECANISMO C + VOLANTE, REF. VBF.10WCV 300</t>
  </si>
  <si>
    <t xml:space="preserve"> 5.3.14 </t>
  </si>
  <si>
    <t xml:space="preserve"> INS00382 </t>
  </si>
  <si>
    <t>JUNTA DE DESMONTAGEM TRAVADA AXIALMENTE</t>
  </si>
  <si>
    <t xml:space="preserve"> 5.3.15 </t>
  </si>
  <si>
    <t xml:space="preserve"> INS00383 </t>
  </si>
  <si>
    <t>VÁLVULA BORBOLETA FLANGEADA COM MECANISMO C + VOLANTE, REF. VBF.10WCV 500</t>
  </si>
  <si>
    <t xml:space="preserve"> 5.3.16 </t>
  </si>
  <si>
    <t xml:space="preserve"> INS00384 </t>
  </si>
  <si>
    <t xml:space="preserve">JUNTA DE DESMONTAGEM TRAVADA AXIALMENTE, REF. JDTA.10R_J 500 </t>
  </si>
  <si>
    <t xml:space="preserve"> 5.3.17 </t>
  </si>
  <si>
    <t xml:space="preserve"> INS00385 </t>
  </si>
  <si>
    <t>JUNTA DE DESMONTAGEM TRAVADA AXIALMENTE, REF. JDTA.10R_J 200</t>
  </si>
  <si>
    <t xml:space="preserve"> 5.3.18 </t>
  </si>
  <si>
    <t xml:space="preserve"> INS00386 </t>
  </si>
  <si>
    <t>VÁLVULA EURO 23, COM FLANGE, CORPO CURTO + CABEÇOTE, REF. R23FCNG.10/16 100</t>
  </si>
  <si>
    <t xml:space="preserve"> 5.4.1 </t>
  </si>
  <si>
    <t xml:space="preserve"> INS00387 </t>
  </si>
  <si>
    <t xml:space="preserve"> 5.5.1 </t>
  </si>
  <si>
    <t xml:space="preserve"> 5.6.1 </t>
  </si>
  <si>
    <t>Mão de Obra</t>
  </si>
  <si>
    <t xml:space="preserve"> 5.6.2 </t>
  </si>
  <si>
    <t xml:space="preserve"> 00004734 </t>
  </si>
  <si>
    <t xml:space="preserve"> 5.6.3 </t>
  </si>
  <si>
    <t xml:space="preserve"> 5.6.4 </t>
  </si>
  <si>
    <t xml:space="preserve"> 5.7.1 </t>
  </si>
  <si>
    <t xml:space="preserve"> 5.8.1 </t>
  </si>
  <si>
    <t xml:space="preserve"> 5.9.1 </t>
  </si>
  <si>
    <t xml:space="preserve"> 5.10.1 </t>
  </si>
  <si>
    <t xml:space="preserve"> 5.11.1 </t>
  </si>
  <si>
    <t xml:space="preserve"> 00002679 </t>
  </si>
  <si>
    <t xml:space="preserve"> 5.11.6 </t>
  </si>
  <si>
    <t xml:space="preserve"> 00001000 </t>
  </si>
  <si>
    <t xml:space="preserve"> 5.11.7 </t>
  </si>
  <si>
    <t xml:space="preserve"> 5.11.8 </t>
  </si>
  <si>
    <t xml:space="preserve"> 5.11.9 </t>
  </si>
  <si>
    <t xml:space="preserve"> 00000995 </t>
  </si>
  <si>
    <t xml:space="preserve"> 5.11.10 </t>
  </si>
  <si>
    <t xml:space="preserve"> 00001021 </t>
  </si>
  <si>
    <t xml:space="preserve"> 5.11.13 </t>
  </si>
  <si>
    <t xml:space="preserve"> 00000863 </t>
  </si>
  <si>
    <t xml:space="preserve"> 00039746 </t>
  </si>
  <si>
    <t xml:space="preserve"> 00003798 </t>
  </si>
  <si>
    <t xml:space="preserve"> 00014163 </t>
  </si>
  <si>
    <t xml:space="preserve"> 5.11.14 </t>
  </si>
  <si>
    <t xml:space="preserve"> 00014162 </t>
  </si>
  <si>
    <t xml:space="preserve"> 5.11.15 </t>
  </si>
  <si>
    <t xml:space="preserve"> 00014054 </t>
  </si>
  <si>
    <t xml:space="preserve"> 5.11.16 </t>
  </si>
  <si>
    <t xml:space="preserve"> 101623 </t>
  </si>
  <si>
    <t xml:space="preserve"> 5.11.17 </t>
  </si>
  <si>
    <t xml:space="preserve"> 92028 </t>
  </si>
  <si>
    <t xml:space="preserve"> 5.11.18 </t>
  </si>
  <si>
    <t xml:space="preserve"> 92006 </t>
  </si>
  <si>
    <t xml:space="preserve"> 5.11.20 </t>
  </si>
  <si>
    <t xml:space="preserve"> 91999 </t>
  </si>
  <si>
    <t xml:space="preserve"> 5.11.22 </t>
  </si>
  <si>
    <t xml:space="preserve"> 87367 </t>
  </si>
  <si>
    <t xml:space="preserve"> 00012042 </t>
  </si>
  <si>
    <t xml:space="preserve"> 5.11.24 </t>
  </si>
  <si>
    <t xml:space="preserve"> 5.11.25 </t>
  </si>
  <si>
    <t xml:space="preserve"> 5.11.26 </t>
  </si>
  <si>
    <t xml:space="preserve"> 5.11.27 </t>
  </si>
  <si>
    <t xml:space="preserve"> 5.11.30 </t>
  </si>
  <si>
    <t xml:space="preserve"> 00021136 </t>
  </si>
  <si>
    <t xml:space="preserve"> 00002617 </t>
  </si>
  <si>
    <t xml:space="preserve"> 00002638 </t>
  </si>
  <si>
    <t xml:space="preserve"> 5.11.31 </t>
  </si>
  <si>
    <t xml:space="preserve"> 4048 </t>
  </si>
  <si>
    <t xml:space="preserve"> 00002631 </t>
  </si>
  <si>
    <t xml:space="preserve"> 00002643 </t>
  </si>
  <si>
    <t xml:space="preserve"> 5.11.32 </t>
  </si>
  <si>
    <t xml:space="preserve"> 00002500 </t>
  </si>
  <si>
    <t xml:space="preserve"> 5.11.34 </t>
  </si>
  <si>
    <t xml:space="preserve"> 10106 </t>
  </si>
  <si>
    <t xml:space="preserve"> 5.11.35 </t>
  </si>
  <si>
    <t xml:space="preserve"> 5.11.36 </t>
  </si>
  <si>
    <t xml:space="preserve"> 9294 </t>
  </si>
  <si>
    <t xml:space="preserve"> 5.12.1 </t>
  </si>
  <si>
    <t xml:space="preserve"> 5.12.2 </t>
  </si>
  <si>
    <t xml:space="preserve"> 92811 </t>
  </si>
  <si>
    <t xml:space="preserve"> 00007762 </t>
  </si>
  <si>
    <t xml:space="preserve"> 5.12.3 </t>
  </si>
  <si>
    <t xml:space="preserve"> 5.12.5 </t>
  </si>
  <si>
    <t xml:space="preserve"> 5835 </t>
  </si>
  <si>
    <t xml:space="preserve"> 96157 </t>
  </si>
  <si>
    <t xml:space="preserve"> 5837 </t>
  </si>
  <si>
    <t xml:space="preserve"> 96155 </t>
  </si>
  <si>
    <t xml:space="preserve"> 91386 </t>
  </si>
  <si>
    <t xml:space="preserve"> 95631 </t>
  </si>
  <si>
    <t xml:space="preserve"> 95632 </t>
  </si>
  <si>
    <t xml:space="preserve"> 88314 </t>
  </si>
  <si>
    <t xml:space="preserve"> 5.12.6 </t>
  </si>
  <si>
    <t xml:space="preserve"> 00000370 </t>
  </si>
  <si>
    <t xml:space="preserve"> 5.12.7 </t>
  </si>
  <si>
    <t xml:space="preserve"> 97988 </t>
  </si>
  <si>
    <t xml:space="preserve"> 97989 </t>
  </si>
  <si>
    <t xml:space="preserve"> 98051 </t>
  </si>
  <si>
    <t xml:space="preserve"> 5.12.8 </t>
  </si>
  <si>
    <t>DRENAGEM SUPERFICIAL</t>
  </si>
  <si>
    <t>ESCAVAÇÕES EM VALAS,VALETAS,CANAIS E FUNDAÇÕES</t>
  </si>
  <si>
    <t>PRODUÇÃO DE MATERIAIS</t>
  </si>
  <si>
    <t>FORMAS</t>
  </si>
  <si>
    <t>CONCRETOS</t>
  </si>
  <si>
    <t xml:space="preserve"> 5.13.1 </t>
  </si>
  <si>
    <t>PAISAGISMO</t>
  </si>
  <si>
    <t xml:space="preserve"> 010146 </t>
  </si>
  <si>
    <t xml:space="preserve"> 020571 </t>
  </si>
  <si>
    <t xml:space="preserve"> 5.13.2 </t>
  </si>
  <si>
    <t xml:space="preserve"> 6.1.3 </t>
  </si>
  <si>
    <t xml:space="preserve"> 6.1.4 </t>
  </si>
  <si>
    <t xml:space="preserve"> 6.2.1 </t>
  </si>
  <si>
    <t xml:space="preserve"> 6.3.1 </t>
  </si>
  <si>
    <t xml:space="preserve"> COMP.382 </t>
  </si>
  <si>
    <t>ASSENTAMENTO DE PECAS, CONEXOES, APARELHOS E ACESSORIOS DE FERRO FUNDIDO DUCTIL, JUNTA ELASTICA, MECANICA OU FLANGEADA, COM DIAMETROS DE 350 A 600 MM.</t>
  </si>
  <si>
    <t xml:space="preserve"> 97139 </t>
  </si>
  <si>
    <t>ASSENTAMENTO DE TUBO DE PVC DEFOFO OU PRFV OU RPVC PARA REDE DE ÁGUA, DN 400 MM, JUNTA ELÁSTICA INTEGRADA, INSTALADO EM LOCAL COM NÍVEL BAIXO DE INTERFERÊNCIAS (NÃO INCLUI FORNECIMENTO). AF_11/2017</t>
  </si>
  <si>
    <t xml:space="preserve"> INS00515 </t>
  </si>
  <si>
    <t>TUBO COM FLANGES Ø 600MM - 1,00M</t>
  </si>
  <si>
    <t xml:space="preserve"> INS00516 </t>
  </si>
  <si>
    <t>TE REDUÇÃO COM FLANGES Ø 600 X 400MM</t>
  </si>
  <si>
    <t xml:space="preserve"> INS00517 </t>
  </si>
  <si>
    <t>FLANGE CEGO Ø 600MM</t>
  </si>
  <si>
    <t xml:space="preserve"> INS00519 </t>
  </si>
  <si>
    <t>TOCO COM FLANGES  Ø 400MM - 0,25</t>
  </si>
  <si>
    <t xml:space="preserve"> INS00520 </t>
  </si>
  <si>
    <t>VALCULA DE GAVETA FLANGE VOLANTE CUNHA REVESTIDA DE BORRACHA  Ø 400</t>
  </si>
  <si>
    <t xml:space="preserve"> INS00521 </t>
  </si>
  <si>
    <t>JUNTA  DESMONTAGEM  TRAVADA AXIALMENTE Ø400MM</t>
  </si>
  <si>
    <t xml:space="preserve"> INS00523 </t>
  </si>
  <si>
    <t>TUBO COM FLANGES PONTA Ø 400MM - 0,45M</t>
  </si>
  <si>
    <t xml:space="preserve"> INS00524 </t>
  </si>
  <si>
    <t>TE COM FLANGES Ø 400MM</t>
  </si>
  <si>
    <t xml:space="preserve"> INS00525 </t>
  </si>
  <si>
    <t>TOCO COM FLANGES  Ø 400MM - 0,50M</t>
  </si>
  <si>
    <t xml:space="preserve"> INS00526 </t>
  </si>
  <si>
    <t>CURVA 90º COM FLANGE Ø400MM</t>
  </si>
  <si>
    <t xml:space="preserve"> INS00527 </t>
  </si>
  <si>
    <t>VALVULA BORBOLETA FLANGE  VOLANTE NA POSIÇÃO 01  Ø400MM</t>
  </si>
  <si>
    <t xml:space="preserve"> INS00528 </t>
  </si>
  <si>
    <t>REDUÇÃO COM FLANGE EXCENTRICA Ø 400 X Ø 250MM</t>
  </si>
  <si>
    <t xml:space="preserve"> INS00529 </t>
  </si>
  <si>
    <t>REDUÇÃO COM FLANGE CONCENTRICA Ø 400 X Ø 250MM</t>
  </si>
  <si>
    <t xml:space="preserve"> INS00530 </t>
  </si>
  <si>
    <t>TUBO COM FLANGES  Ø 400MM - 0,21M</t>
  </si>
  <si>
    <t xml:space="preserve"> INS00531 </t>
  </si>
  <si>
    <t>TUBO COM FLANGES PONTA Ø 400MM - 3,5M</t>
  </si>
  <si>
    <t xml:space="preserve"> INS00532 </t>
  </si>
  <si>
    <t>CURVA 90º COM BOLSA Ø400MM</t>
  </si>
  <si>
    <t xml:space="preserve"> INS00533 </t>
  </si>
  <si>
    <t>CURVA 45º COM BOLSAS Ø 400MM</t>
  </si>
  <si>
    <t xml:space="preserve"> INS00535 </t>
  </si>
  <si>
    <t>TE COM BOLSA Ø 400MM</t>
  </si>
  <si>
    <t xml:space="preserve"> INS00536 </t>
  </si>
  <si>
    <t>TUBO COM FLANGES PONTA Ø 400MM - 0,734M</t>
  </si>
  <si>
    <t xml:space="preserve"> INS00537 </t>
  </si>
  <si>
    <t>TUBO COM FLANGES  Ø 400MM - 0,81</t>
  </si>
  <si>
    <t xml:space="preserve"> INS00538 </t>
  </si>
  <si>
    <t>ARRUELAS Ø600MM   ABF</t>
  </si>
  <si>
    <t xml:space="preserve"> INS00539 </t>
  </si>
  <si>
    <t>ARRUELAS Ø400MM ABF</t>
  </si>
  <si>
    <t xml:space="preserve"> INS00540 </t>
  </si>
  <si>
    <t>ARRUELAS Ø250MM ABF</t>
  </si>
  <si>
    <t xml:space="preserve"> INS00541 </t>
  </si>
  <si>
    <t xml:space="preserve">PARAFUSOS  D X L = 27 X 120 MM </t>
  </si>
  <si>
    <t xml:space="preserve"> INS00542 </t>
  </si>
  <si>
    <t xml:space="preserve">PARAFUSOS  D X L = 24 X 110 MM </t>
  </si>
  <si>
    <t xml:space="preserve"> INS00543 </t>
  </si>
  <si>
    <t xml:space="preserve">PARAFUSOS  D X L = 20 X 90 MM </t>
  </si>
  <si>
    <t xml:space="preserve"> 6.3.2 </t>
  </si>
  <si>
    <t xml:space="preserve"> COMP.386 </t>
  </si>
  <si>
    <t>ASSENTAMENTO DE PECAS, CONEXOES, APARELHOS E ACESSORIOS DE FERRO FUNDIDO DUCTIL, JUNTA ELASTICA, MECANICA OU FLANGEADA, COM DIAMETROS DE 50 A 300 MM.</t>
  </si>
  <si>
    <t xml:space="preserve"> INS00631 </t>
  </si>
  <si>
    <t>TUBO COM FLANGES PONTA Ø 400MM - 0,25M</t>
  </si>
  <si>
    <t xml:space="preserve"> INS00632 </t>
  </si>
  <si>
    <t>TUBO COM FLANGES Ø 400MM - 0,99M</t>
  </si>
  <si>
    <t xml:space="preserve"> INS00633 </t>
  </si>
  <si>
    <t>CURVA 90º COM FLANGES  Ø400MM</t>
  </si>
  <si>
    <t xml:space="preserve"> INS00634 </t>
  </si>
  <si>
    <t>TUBO COM FLANGES Ø 400MM - 5,80M</t>
  </si>
  <si>
    <t xml:space="preserve"> INS00635 </t>
  </si>
  <si>
    <t>TUBO COM FLANGES Ø 400MM - 1,45M</t>
  </si>
  <si>
    <t xml:space="preserve"> INS00636 </t>
  </si>
  <si>
    <t>CURVA 90º COM BOLSA  Ø400MM</t>
  </si>
  <si>
    <t xml:space="preserve"> INS00637 </t>
  </si>
  <si>
    <t>TUBO COM FLANGES Ø 400MM - 1,50M</t>
  </si>
  <si>
    <t xml:space="preserve"> INS00638 </t>
  </si>
  <si>
    <t>CURVA 90º COM FLANGES  Ø300MM</t>
  </si>
  <si>
    <t xml:space="preserve"> INS00639 </t>
  </si>
  <si>
    <t>TUBO COM FLANGES Ø 300MM - 0,25M</t>
  </si>
  <si>
    <t xml:space="preserve"> INS00640 </t>
  </si>
  <si>
    <t>VALVULA DE GAVETA FLANGE E CABEÇOTE Ø 300MM</t>
  </si>
  <si>
    <t xml:space="preserve"> INS00641 </t>
  </si>
  <si>
    <t>EXTREMIDADE FLANGE PONTA  Ø300MM</t>
  </si>
  <si>
    <t xml:space="preserve"> INS00642 </t>
  </si>
  <si>
    <t>TUBO COM FLANGES PONTA Ø 400MM - 0,50M</t>
  </si>
  <si>
    <t xml:space="preserve"> INS00643 </t>
  </si>
  <si>
    <t xml:space="preserve"> INS00644 </t>
  </si>
  <si>
    <t>ARRUELAS Ø300MM ABF</t>
  </si>
  <si>
    <t xml:space="preserve"> INS00645 </t>
  </si>
  <si>
    <t xml:space="preserve">PARAFUSOS  Ø400MM   D X L = 24 X 110 MM </t>
  </si>
  <si>
    <t xml:space="preserve"> INS00646 </t>
  </si>
  <si>
    <t xml:space="preserve">PARAFUSOS  Ø300MM  D X L = 20 X 100 MM </t>
  </si>
  <si>
    <t xml:space="preserve"> 6.4.9 </t>
  </si>
  <si>
    <t>GRADES E PORTÕES</t>
  </si>
  <si>
    <t xml:space="preserve"> 020508 </t>
  </si>
  <si>
    <t xml:space="preserve"> 020505 </t>
  </si>
  <si>
    <t xml:space="preserve"> 020503 </t>
  </si>
  <si>
    <t xml:space="preserve"> 010139 </t>
  </si>
  <si>
    <t xml:space="preserve"> 028125 </t>
  </si>
  <si>
    <t xml:space="preserve"> 070276 </t>
  </si>
  <si>
    <t xml:space="preserve"> 100192 </t>
  </si>
  <si>
    <t xml:space="preserve"> 079375 </t>
  </si>
  <si>
    <t xml:space="preserve"> 031515 </t>
  </si>
  <si>
    <t xml:space="preserve"> 028068 </t>
  </si>
  <si>
    <t xml:space="preserve"> 100190 </t>
  </si>
  <si>
    <t xml:space="preserve"> 6.4.10 </t>
  </si>
  <si>
    <t xml:space="preserve"> 91633 </t>
  </si>
  <si>
    <t xml:space="preserve"> 91629 </t>
  </si>
  <si>
    <t xml:space="preserve"> 91630 </t>
  </si>
  <si>
    <t xml:space="preserve"> 91632 </t>
  </si>
  <si>
    <t xml:space="preserve"> 91631 </t>
  </si>
  <si>
    <t xml:space="preserve"> 88286 </t>
  </si>
  <si>
    <t xml:space="preserve"> 6.4.11 </t>
  </si>
  <si>
    <t xml:space="preserve"> 88279 </t>
  </si>
  <si>
    <t xml:space="preserve"> 6.4.12 </t>
  </si>
  <si>
    <t xml:space="preserve"> 6.4.13 </t>
  </si>
  <si>
    <t xml:space="preserve"> 97328 </t>
  </si>
  <si>
    <t xml:space="preserve"> 97327 </t>
  </si>
  <si>
    <t xml:space="preserve"> 00042425 </t>
  </si>
  <si>
    <t>Equipamento para Aquisição Permanente</t>
  </si>
  <si>
    <t xml:space="preserve"> 6.5.2 </t>
  </si>
  <si>
    <t xml:space="preserve"> 3255 </t>
  </si>
  <si>
    <t xml:space="preserve"> 0012 </t>
  </si>
  <si>
    <t xml:space="preserve"> 0008 </t>
  </si>
  <si>
    <t xml:space="preserve"> 6.5.3 </t>
  </si>
  <si>
    <t>Interligações até Quadro Geral - Fios e Cabos</t>
  </si>
  <si>
    <t xml:space="preserve"> 10549 </t>
  </si>
  <si>
    <t>Provisórios</t>
  </si>
  <si>
    <t xml:space="preserve"> 10552 </t>
  </si>
  <si>
    <t xml:space="preserve"> 9163 </t>
  </si>
  <si>
    <t xml:space="preserve"> 00002436 </t>
  </si>
  <si>
    <t xml:space="preserve"> 00006111 </t>
  </si>
  <si>
    <t xml:space="preserve"> 6.5.5 </t>
  </si>
  <si>
    <t xml:space="preserve"> 6.5.22 </t>
  </si>
  <si>
    <t>Fusíveis, Disjuntores e Chaves</t>
  </si>
  <si>
    <t xml:space="preserve"> 6.5.23 </t>
  </si>
  <si>
    <t xml:space="preserve"> 9173 </t>
  </si>
  <si>
    <t xml:space="preserve"> 6.5.27 </t>
  </si>
  <si>
    <t xml:space="preserve"> 6.5.28 </t>
  </si>
  <si>
    <t xml:space="preserve"> 9162 </t>
  </si>
  <si>
    <t xml:space="preserve"> 6.5.29 </t>
  </si>
  <si>
    <t xml:space="preserve"> 6.5.30 </t>
  </si>
  <si>
    <t xml:space="preserve"> 6.5.32 </t>
  </si>
  <si>
    <t xml:space="preserve"> 00003143 </t>
  </si>
  <si>
    <t xml:space="preserve"> 6.5.34 </t>
  </si>
  <si>
    <t xml:space="preserve"> 00002376 </t>
  </si>
  <si>
    <t xml:space="preserve"> 7.2.1 </t>
  </si>
  <si>
    <t>Conversão InfoWOrca</t>
  </si>
  <si>
    <t xml:space="preserve"> 2668 </t>
  </si>
  <si>
    <t xml:space="preserve"> 7.2.2 </t>
  </si>
  <si>
    <t xml:space="preserve"> 7.2.3 </t>
  </si>
  <si>
    <t xml:space="preserve"> 6605 </t>
  </si>
  <si>
    <t xml:space="preserve"> 7.2.4 </t>
  </si>
  <si>
    <t xml:space="preserve"> 6609 </t>
  </si>
  <si>
    <t xml:space="preserve"> 7.2.5 </t>
  </si>
  <si>
    <t>Fornecimento de Materiais para Redes de Energia Elétrica e Iluminação</t>
  </si>
  <si>
    <t xml:space="preserve"> 1695 </t>
  </si>
  <si>
    <t xml:space="preserve"> 7.2.6 </t>
  </si>
  <si>
    <t xml:space="preserve"> 1793 </t>
  </si>
  <si>
    <t xml:space="preserve"> 7.2.7 </t>
  </si>
  <si>
    <t xml:space="preserve"> 7018 </t>
  </si>
  <si>
    <t xml:space="preserve"> 7.2.8 </t>
  </si>
  <si>
    <t xml:space="preserve"> 7.2.9 </t>
  </si>
  <si>
    <t xml:space="preserve"> 280007 </t>
  </si>
  <si>
    <t xml:space="preserve"> 280014 </t>
  </si>
  <si>
    <t xml:space="preserve"> 7.2.10 </t>
  </si>
  <si>
    <t xml:space="preserve"> 3957 </t>
  </si>
  <si>
    <t xml:space="preserve"> 7.2.11 </t>
  </si>
  <si>
    <t xml:space="preserve"> 7.2.13 </t>
  </si>
  <si>
    <t>Subsestação Transformadora Abrigada</t>
  </si>
  <si>
    <t xml:space="preserve"> 54 </t>
  </si>
  <si>
    <t xml:space="preserve"> 4421 </t>
  </si>
  <si>
    <t xml:space="preserve"> 7.2.14 </t>
  </si>
  <si>
    <t xml:space="preserve"> 83765 </t>
  </si>
  <si>
    <t xml:space="preserve"> 83766 </t>
  </si>
  <si>
    <t xml:space="preserve"> 00010999 </t>
  </si>
  <si>
    <t xml:space="preserve"> 00007307 </t>
  </si>
  <si>
    <t xml:space="preserve"> 7624 </t>
  </si>
  <si>
    <t xml:space="preserve"> 7623 </t>
  </si>
  <si>
    <t xml:space="preserve"> 7.2.15 </t>
  </si>
  <si>
    <t xml:space="preserve"> 7.2.16 </t>
  </si>
  <si>
    <t xml:space="preserve"> 3971 </t>
  </si>
  <si>
    <t xml:space="preserve"> 7.2.17 </t>
  </si>
  <si>
    <t xml:space="preserve"> 7.2.18 </t>
  </si>
  <si>
    <t xml:space="preserve"> 154 </t>
  </si>
  <si>
    <t xml:space="preserve"> 7.2.19 </t>
  </si>
  <si>
    <t xml:space="preserve"> 7.2.20 </t>
  </si>
  <si>
    <t xml:space="preserve"> 00003394 </t>
  </si>
  <si>
    <t xml:space="preserve"> 7.2.21 </t>
  </si>
  <si>
    <t xml:space="preserve"> 11067 </t>
  </si>
  <si>
    <t xml:space="preserve"> 7.2.22 </t>
  </si>
  <si>
    <t xml:space="preserve"> 7.2.23 </t>
  </si>
  <si>
    <t xml:space="preserve"> 7056 </t>
  </si>
  <si>
    <t xml:space="preserve"> 7.2.24 </t>
  </si>
  <si>
    <t>Postes Tubulares de Ferro Galvanizado</t>
  </si>
  <si>
    <t xml:space="preserve"> 3230 </t>
  </si>
  <si>
    <t xml:space="preserve"> 7.2.25 </t>
  </si>
  <si>
    <t xml:space="preserve"> 4646 </t>
  </si>
  <si>
    <t xml:space="preserve"> 7.2.26 </t>
  </si>
  <si>
    <t xml:space="preserve"> 94962 </t>
  </si>
  <si>
    <t>CONCRETO MAGRO PARA LASTRO, TRAÇO 1:4,5:4,5 (EM MASSA SECA DE CIMENTO/ AREIA MÉDIA/ BRITA 1) - PREPARO MECÂNICO COM BETONEIRA 400 L. AF_05/2021</t>
  </si>
  <si>
    <t xml:space="preserve"> 7.2.27 </t>
  </si>
  <si>
    <t xml:space="preserve"> 7.2.28 </t>
  </si>
  <si>
    <t xml:space="preserve"> 6584 </t>
  </si>
  <si>
    <t xml:space="preserve"> 7.2.29 </t>
  </si>
  <si>
    <t xml:space="preserve"> 7.2.30 </t>
  </si>
  <si>
    <t xml:space="preserve"> 7.2.31 </t>
  </si>
  <si>
    <t xml:space="preserve"> 7.2.32 </t>
  </si>
  <si>
    <t xml:space="preserve"> 00012357 </t>
  </si>
  <si>
    <t xml:space="preserve"> 00038060 </t>
  </si>
  <si>
    <t xml:space="preserve"> 7.2.33 </t>
  </si>
  <si>
    <t xml:space="preserve"> 00001650 </t>
  </si>
  <si>
    <t xml:space="preserve"> COMP.78 </t>
  </si>
  <si>
    <t>FORNECIMENTO E MONTAGEM DE RAP 2000M3, COM DIÂMETRO INTERNO DE 21M, ALTURA DO COSTADO 7,50M, CONTENDO 01 ESCOTILHA DE ACESSO PELO COSTADO 80CM, 01 ESCOTILHA DE ACESSO PELO TETO 60CM, ESCADA MARINHEIRO INTERNA E EXTERNA COM GUARDA CORPO E PINTURA DE ACABAMENTO</t>
  </si>
  <si>
    <t>Observação</t>
  </si>
  <si>
    <t>PARA COMPOSIÇÃO DE ADM, FOI CONSIDERADO 2 PROFISSIONAIS PARA OS SEGUINTES POSTOS: ENCARREGADO, MESTRE DE OBRAS E ALMOXARIFE, CONSIDERANDO QUE OS PROFISSIONAIS ATENDERÃO À FRENTES DE OBRAS CIVIS E SANITÁRIAS. TAMBÉM FOI CONSIDERADO VIGIA NOTURNO E DIURNO PARA O CANTEIRO DE OBRAS, SENDO O "NOTURNO" CALCULADO EM 220H TRABALHADAS NO MÊS. TAMBÉM CONSIDERA 1 ENGENHEIRO CIVIL E 1 SANITARISTA PARA ACOMPANHAMENTO E RT DAS ATIVIDADES.</t>
  </si>
  <si>
    <t>DADOS DAS COTAÇÕES: 1) IND. E COM. DE MOTOBOMBAS FLUTUANTES RIO DO SUL LTDA, CNPJ: 86.999.364/0001-42, CONTATO: JOSUÉ ALVES; 2) MT SANEAMENTO (KSB BOMBAS), CNPJ: XX.XXX.XXX/XXXX-XX, CONTATO: VICTOR ARAUJO</t>
  </si>
  <si>
    <t>COMPOSIÇÃO REFERENCIADA NA BASE SBC-SP, 06/2021, CÓD. DE REFERÊNCIA: 61071. O INSUMO TAMBÉM FOI EXTRAÍDO DA MESMA BASE.</t>
  </si>
  <si>
    <t>COMPOSIÇÃO REFERENCIADA NA BASE SINAPI-MT, CÓD. 95760, DATA BASE 08/2021.</t>
  </si>
  <si>
    <t>COMPOSIÇÃO REFERENCIADA NA BASE SBC-SP, 08/2021, CÓD. DE REFERÊNCIA: 60301.</t>
  </si>
  <si>
    <t>COMPOSIÇÃO REFERENCIADA NA BASE SBC-SP, CÓD. 61553, DATA BASE 08/2021.</t>
  </si>
  <si>
    <t>COMPOSIÇÃO REFERENCIADA NA BASE SINAPI-MT, CÓD. 96558</t>
  </si>
  <si>
    <t>COMPOSIÇÃO REFERENCIADA NA BASE SINAPI-MT, CÓD. 96557, DATA BASE 08/2021.</t>
  </si>
  <si>
    <t>COMPOSIÇÃO REFERENCIADA NA BASE SBC-SP, CÓD. 190183, DATA BASE 08/2021.</t>
  </si>
  <si>
    <t>COMPOSIÇÃO REFERENCIADA NA BASE ORSE-SE, CÓD. 8684.</t>
  </si>
  <si>
    <t>COMPOSIÇÃO REFERENCIADA NA BASE SBC-SP, 06/2021, CÓD. DE REFERÊNCIA: 60121</t>
  </si>
  <si>
    <t>COMPOSIÇÃO REFERENCIADA NA BASE SBC-SP, 06/2021, CÓD. DE REFERÊNCIA 190429.</t>
  </si>
  <si>
    <t>COTAÇÕES: 1) SAINT-GOBAIN CANALIZAÇÃO LTDA, CNPJ:  28.672.087/0001-62, DATA: 24/08/2021, CONTATO: MARCOS MENDES.</t>
  </si>
  <si>
    <t>COTAÇÕES: 1) TECNESANI CONSTRUÇÃO CIVIL LTDA - ME, CNPJ:  10.779.152/0001-98, DATA: 17/08/2021, CONTATO: BENEDITO LEITE; 2) MARCON ENGENHARIA E CONSTRUÇÕES LTDA, CNPJ: XX.XXX.XXX/XXXX-XX, DATA: 02/07/2021, CONTATO: HERMUT RODRIGUES DA SILVA.</t>
  </si>
  <si>
    <t>COTAÇÕES: 1) TECNESANI CONSTRUÇÃO CIVIL LTDA - ME, CNPJ: 10.779.152/0001-98, DATA: 17/08/2021, CONTATO: BENEDITO LEITE; 2) MARCON ENGENHARIA E CONSTRUÇÕES LTDA, CNPJ: XX.XXX.XXX/XXXX-XX, DATA: 02/07/2021, CONTATO: HERMUT RODRIGUES DA SILVA.</t>
  </si>
  <si>
    <t>COMPOSIÇÃO REFERENCIADA NA BASE CAERN-RN, CÓD. 1030035, DATA BASE 05/2020.</t>
  </si>
  <si>
    <t>COMPOSIÇÃO REFERENCIADA NA BASE SBC-SP, CÓD. 21360, DATA BASE 08/2021.</t>
  </si>
  <si>
    <t>COMPOSIÇÃO REFERENCIADA NA BASE SBC-SP, 06/2021, CÓD. DE REFERÊNCIA: 61167.</t>
  </si>
  <si>
    <t>COMPOSIÇÃO REFERENCIADA NA BASE SBC-SP, 06/2021, CÓD. DE REFERÊNCIA: 61170. OS PREÇOS DOS INSUMOS TAMBÉM FORAM EXTRAÍDOS DA MESMA BASE.</t>
  </si>
  <si>
    <t>COMPOSIÇÃO REFERENCIADA NA BASE SBC-SP, 06/2021, CÓD. DE REFERÊNCIA: 61553.</t>
  </si>
  <si>
    <t xml:space="preserve"> INS00271 </t>
  </si>
  <si>
    <t>PREÇO OBTIDO ATRAVÉS DE COTAÇÕES DE MERCADO, CONSIDERANDO O FORNECIMENTO E INSTALAÇÃO | COTAÇÕES: 1) MARCON ENGENHARIA E CONSTRUÇÕES LTDA, CNPJ: 03.307.088/0001-87, DATA: 06/10/2021, CONTATO: HERMUT; 2) SVG METALURGICA, CNPJ: 09.001.481/0001-24, DATA: 11/01/2022, CONTATO: IRLAN; 3) TECNESANI CONSTRUÇÃO CIVIL LTDA - ME, CNPJ: 10.779.152/0001-98, DATA: 17/08/2021, CONTATO: BENEDITO</t>
  </si>
  <si>
    <t>COTAÇÕES: 1) ANGOLINI &amp; ANGOLINI LTDA, CNPJ: 44.829.653/0001-53, CONTATO: ANTÔNIO; 2) V E GOMES ARAUJO EIRELI, CNPJ: 20.775.930/0001-24, CONTATO: VICTOR; 3) DTS SANEAMENTO VÁLVULAS E CONEXÕES LTDA, CNPJ: 30.194.330/0001-26, CONTATO: GILVAN</t>
  </si>
  <si>
    <t>COTAÇÕES: 1) ANGOLINI &amp; ANGOLINI LTDA, CNPJ: 44.829.653/0001-53, CONTATO: ANTÔNIO; 2) V E GOMES ARAUJO EIRELI, CNPJ: 20.775.930/0001-24, CONTATO: VICTOR; 3) DTS SANEAMENTO VÁLVULAS E CONEXÕES LTDA, CNPJ: 30.194.330/0001-26, CONTATO: GILVAN; 4) JV TUBOS E ACABAMENTOS EIRELI, CNPJ: 21.391.561/0002-10; CONTATO: ALINE.</t>
  </si>
  <si>
    <t>COTAÇÕES: 1) KSB BRASIL LTDA, CNPJ: XX.XXX.XXX/XXXX-XX, CONTATO: FRANCISCO DIAS, DATA: 05/05/2021</t>
  </si>
  <si>
    <t>COMPOSIÇÃO REFERENCIADA NA BASE SBC-SP, 06/2021, CÓD. DE REFERÊNCIA: 70444. FOI INSERIDO, DE FORMA SEPARADA, AS TUBULAÇÕES DE REDE FRIGORÍGENAS, 1/4" E 3/8".</t>
  </si>
  <si>
    <t>COMPOSIÇÃO REFERENCIADA NA BASE SBC-SP, 06/2021, CÓD. DE REFERÊNCIA: 56205. O INSUMO TAMBÉM FOI EXTRAÍDO DA MESMA BASE.</t>
  </si>
  <si>
    <t>COMPOSIÇÃO REFERENCIADA NA BASE SBC-SP, 08/2021, CÓD. DE REFERÊNCIA: 65455.</t>
  </si>
  <si>
    <t>COMPOSIÇÃO REFERENCIADA NA BASE CAERN-RN, 05/2018, CÓD. DE REFERÊNCIA 1060384. O CUSTO DO INSUMO FOI EXTRAÍDO DA MESMA BASE.</t>
  </si>
  <si>
    <t>COMPOSIÇÃO REFERENCIADA NA BASE SBC-SP, 06/2021, CÓD. DE REF. 78155.</t>
  </si>
  <si>
    <t>COMPOSIÇÃO REFERENCIADA NA BASE SBC-SP, 06/2021, CÓD. DE REF. 55312. O COEFICIENTE DO INSUMO "VEDA ROSCA" FOI CONVERTIDO DE "METRO" PARA "UNIDADE DE 25M", PORTANTO, RESULTOU EM 0,05104UN EQUIVALENTE A 1,2760M.</t>
  </si>
  <si>
    <t>05</t>
  </si>
  <si>
    <t>02/2022</t>
  </si>
  <si>
    <t>SINAPI - 02/2022</t>
  </si>
  <si>
    <t xml:space="preserve"> COMP.589 </t>
  </si>
  <si>
    <t>FORNECIMENTO DE MÓDULOS DE DECANTAÇÃO, FORMATADOS A PARTIR DE PLACAS PLANAS PARALELAS, COM ESPAÇAMENTO E ATIRAMENTO POR PERFIS TUBULARES RETANGULARES OCTOGONAIS, DIMENSÕES NOMINAIS, 50X1200MM, ESPESSURA DE 1,00 A 1,50 MM, CORTADOS NAS EXTREMIDADES COM ÂNGULOS DE 60º. PRÉ-MONTADOS COM FIXADORES MECÂNICOS METÁLICOS, EM ALUMÍNIO, (SEM A UTILIZAÇÃO DE COLA, CONFORME PADRÃO E ESPECIFICAÇÕES SABESP), GERANDO CONJUNTOS AUTOPORTANTES, DE ALTA RESISTENCIA ESTRUTURAL E LONGA DURABILIDADE, A PROVA DE COLAPSO, PRONTOS PARA INSTALAÇÃO FINAL, DENTRO DOS DECANTADORES</t>
  </si>
  <si>
    <t xml:space="preserve"> COMP.590 </t>
  </si>
  <si>
    <t>FLOCULADOR TIPO TURBINA COM POTÊNCIA DE 0,22 KW E 0,018 KW, N = 10 A 30 RPM - ROTAÇÃO DO FLOCULADOR TIPO TURBINA - E VELOCIDADE MÉDIA DE 1,8 M/MIN - FORNECIMENTO</t>
  </si>
  <si>
    <t xml:space="preserve"> COMP.591 </t>
  </si>
  <si>
    <t>FLOCULADORES MECÂNICOS DO TIPO PALETAS, DEVERÃO TER POTÊNCIA DE ATÉ 0,20 KW, FORNECIDOS COM VARIADOR DE VELOCIDADE PARA OS GRADIENTES DE VELOCIDADE ENTRE 60 E 20 S-1 - FORNECIMENTO</t>
  </si>
  <si>
    <t xml:space="preserve"> COMP.592 </t>
  </si>
  <si>
    <t>CREPINA PEQUENA COM REFORÇO - FORNECIMENTO</t>
  </si>
  <si>
    <t>22.19</t>
  </si>
  <si>
    <t xml:space="preserve"> 92786 </t>
  </si>
  <si>
    <t>ARMAÇÃO DE LAJE DE UMA ESTRUTURA CONVENCIONAL DE CONCRETO ARMADO EM UMA EDIFICAÇÃO TÉRREA OU SOBRADO UTILIZANDO AÇO CA-50 DE 8,0 MM - MONTAGEM. AF_12/2015</t>
  </si>
  <si>
    <t xml:space="preserve"> INS01013 </t>
  </si>
  <si>
    <t>COTAÇÕES "TUBO DEFOFO": 1) ACF REPRESENTAÇÕES LTDA, CNPJ: 03.724.137/0001-87, DATA: 14/05/2021, CONTATO: ANTÔNIO; 2) CORR PLASTIK INDUSTRIAL LTDA, CNPJ: 67.731.091/0001-06, DATA: 17/12/2021, CONTATO: MARIENDRA; 3) ANGOLINI &amp; ANGOLINI LTDA, CNPJ: 44.829.653/0001-53, DATA: 17/12/2021, CONTATO: ANTÔNIO.</t>
  </si>
  <si>
    <t>COMPOSIÇÃO REFERENCIADA NA BASE AGESUL, CÓD. 1201008388, DATA BASE 06/2021 | COTAÇÕES: 1) ELETRICA PARANÁ, CNPJ: 08.139.615/0001-05, DATA: 11/10/2021, CONTATO: DANNYELLE; 2) PIZZATTO MATERIAIS ELÉTRICOS, CNPJ: 04.181.115/0001-80, DATA: 11/10/2021, CONTATO: LEANDRO.</t>
  </si>
  <si>
    <t>COMPOSIÇÃO REFERENCIADA NA BASE SETOP-MG, CÓD. SPDA-CAB-055, DATA BASE 10/2021 | COTAÇÕES: 1) ELETRICA PARANÁ, CNPJ: 08.139.615/0001-05, DATA: 11/10/2021, CONTATO: DANNYELLE; 2) PIZZATTO MATERIAIS ELÉTRICOS, CNPJ: 04.181.115/0001-80, DATA: 11/10/2021, CONTATO: LEANDRO.</t>
  </si>
  <si>
    <t>COTAÇÕES: 1) MONTENEGRO, CNPJ: 32.719.150/0001-46, DATA: 06/05/2021, CONTATO: SAMIA ABRANCHES FERREIRA; 2) YETE AMBIENTAL IND. E COM. LTDA, CNPJ: 68.858.471/0001-79, DATA: 08/11/2021, CONTATO: WALDIR; 3) ROFA IND. COM. DE COMPONENTES PLÁSTICOS LTDA, CNPJ: 11. 274. 118/0001-24, DATA: 11/11/2021, CONTATO: EDUARDO</t>
  </si>
  <si>
    <t>PREÇOS OBTIDOS ATRAVES DE COTAÇÕES DE MERCADO, CONSIDERANDO FORNECIMENTO E INSTALAÇÃO | COTAÇÕES "FORNECIMENTO": 1) NAQUA SOLUÇÕES EM ÁGUAS, CNPJ: 27.673.578/0001-65, DATA: 13/05/2021, CONTATO: LUDOVICO PASCHOALIN FILHO; 2) AQUAMEC IND. E COM. DE EQUIP. LTDA, CNPJ: 21.998.472/0001-55, DATA: 17/11/2021, CONTATO: ALBERTO; 3) ECOSAN TRATAMENTO EM SANEAMENTO EIRELI, CNPJ: 03.797.748/0001-55, DATA: 10/11/2021, CONTATO: ALINE</t>
  </si>
  <si>
    <t xml:space="preserve"> INS01012 </t>
  </si>
  <si>
    <t>CREPINA PEQUENA COM REFORÇO</t>
  </si>
  <si>
    <t>PREÇOS OBTIDOS ATRAVÉS DE COTAÇÕES DE MERCADO, CONSIDERANDO FORNECIMENTO E INSTALAÇÃO | COTAÇÕES: 1) NAQUA SOLUÇÕES EM ÁGUAS, CNPJ: 27.673.578/0001-65, DATA: 13/05/2021, CONTATO: LUDOVICO PASCHOALIN FILHO; 2) HIDROMETER, CNPJ: 06.861.118/0001-90, DATA: 06/05/2021, CONTATO: JAQUELINE.</t>
  </si>
  <si>
    <t>COMPOSIÇÃO REFERENCIADA NA BASE SBC-SP, CÓD. 77082, DATA BASE 08/2021 | COTAÇÕES: 1) OMEL BOMBAS E COMPRESSORES LTDA, CNPJ: 67.693.440/0001-42, DATA: 10/05/2021, CONTATO: JEFFERSON JOAQUEIM CRUZ; 2) VAZFLUX SOPRADORES IND. E COM. LTDA, CNPJ: 11.792.484/0001-75, DATA: 16/11/2021, CONTATO: FABRÍCIO; 3) DOSITEC BOMBAS E COMPR. IND E COM EIRELI, CNPJ: 66.707.654/0001-68, DATA: 08/11/2021, CONTATO: JOSE.</t>
  </si>
  <si>
    <t>COMPOSIÇÃO REFERENCIADA NA BASE SBC-SP, CÓD. 77082, DATA BASE 08/2021 | COTAÇÕES: 1) OMEL BOMBAS E COMPRESSORES LTDA, CNPJ: 67.693.440/0001-42, DATA: 10/05/2021, CONTATO: JEFFERSON JOAQUEIM CRUZ; 2) PROMINENT BRASIL LTDA, CNPJ: 38.875.381/0001-25, DATA: 11/05/2021, CONTATO: BEATRIZ; 3) DOSITEC BOMBAS E COMPR. IND E COM EIRELI, CNPJ: 66.707.654/0001-68, DATA: 08/11/2021, CONTATO: JOSE.</t>
  </si>
  <si>
    <t xml:space="preserve"> 5.3.19 </t>
  </si>
  <si>
    <t xml:space="preserve"> INS00462 </t>
  </si>
  <si>
    <t xml:space="preserve">PAINEL CCM 2 INVERSOR DE FREQ 150CV - ETA	</t>
  </si>
  <si>
    <t>COMPOSIÇÃO REFERENCIADA NA BASE FDE-SP, CÓD. 09.05.081, DATA BASE 07/2021 | COTAÇÕES: 1) SELCO ENGENHARIA LTDA, CNPJ: 01.303.940/0001-12, DATA: 28/09/2021, CONTATO: GLADSON; 2) KSB: BOMBAS, VÁLVULAS E SERVIÇO, CNPJ: 60.680.873/0001-14, DATA: 05/05/2021, CONTATO: FRANCISCO; 3) V E GOMES ARAUJO EIRELI (MT SANEAMENTO), CNPJ: 20.775.930/0001-24, DATA: 17/12/2021, CONTATO: VICTOR.</t>
  </si>
  <si>
    <t>24.2</t>
  </si>
  <si>
    <t>27.2</t>
  </si>
  <si>
    <t xml:space="preserve"> COMP.596 </t>
  </si>
  <si>
    <t>COMPORTA DE CANAL ABERTO, 700 X 900, ACIONAMENTO MANUAL COLANTE - FORNECIMENTO</t>
  </si>
  <si>
    <t xml:space="preserve"> COMP.595 </t>
  </si>
  <si>
    <t>COMPORTA DE CANAL ABERTO, 1150 X 1000, ACIONAMENTO MANUAL COLANTE - FORNECIMENTO</t>
  </si>
  <si>
    <t>dezenove milhões, trezentos e dezoito mil, cento e noventa e um reais e sessenta e um centavos</t>
  </si>
  <si>
    <t xml:space="preserve"> 5.5.2 </t>
  </si>
  <si>
    <t xml:space="preserve"> INS01015 </t>
  </si>
  <si>
    <t xml:space="preserve">COMPORTA DE CANAL ABERTO, 700X900, MANUAL VOLANTE, PRESSÃO 0,90 MCA	</t>
  </si>
  <si>
    <t xml:space="preserve"> 5.8.2 </t>
  </si>
  <si>
    <t xml:space="preserve"> INS01014 </t>
  </si>
  <si>
    <t>COMPORTA DE CANAL ABERTO, 1150X1000, MANUAL VOLANTE, PRESSÃO 1,00 MCA</t>
  </si>
  <si>
    <t>PREÇOS OBTIDOS ATRAVES DE COTAÇÕES DE MERCADO, CONSIDERANDO FORNECIMENTO E INSTALAÇÃO | COTAÇÕES "FORNECIMENTO": 1) FKB INDÚSTRIA DE EQUIPAMENTOS LTDA, CNPJ: 03.971.113/0001-22, DATA: 17/08/2021, CONTATO: GILIANE.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</si>
</sst>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R$ &quot;* #,##0.00_);_(&quot;R$ &quot;* \(#,##0.00\);_(&quot;R$ &quot;* &quot;-&quot;??_);_(@_)"/>
    <numFmt numFmtId="165" formatCode="#,##0.0000000"/>
  </numFmts>
  <fonts count="21" x14ac:knownFonts="1">
    <font>
      <sz val="11"/>
      <color theme="1"/>
      <name val="Calibri"/>
      <family val="2"/>
      <scheme val="minor"/>
    </font>
    <font>
      <sz val="11"/>
      <color theme="1"/>
      <name val="Calibri"/>
      <family val="2"/>
      <scheme val="minor"/>
    </font>
    <font>
      <sz val="10"/>
      <name val="Arial"/>
      <family val="2"/>
    </font>
    <font>
      <sz val="8"/>
      <name val="Calibri"/>
      <family val="2"/>
      <scheme val="minor"/>
    </font>
    <font>
      <b/>
      <sz val="10"/>
      <name val="Arial Nova Light"/>
      <family val="2"/>
    </font>
    <font>
      <sz val="10"/>
      <name val="Arial Nova Light"/>
      <family val="2"/>
    </font>
    <font>
      <b/>
      <sz val="10"/>
      <color theme="1"/>
      <name val="Arial Nova Light"/>
      <family val="2"/>
    </font>
    <font>
      <sz val="10"/>
      <color theme="1"/>
      <name val="Arial Nova Light"/>
      <family val="2"/>
    </font>
    <font>
      <b/>
      <sz val="10"/>
      <color theme="0"/>
      <name val="Arial Nova Light"/>
      <family val="2"/>
    </font>
    <font>
      <b/>
      <sz val="10"/>
      <color theme="3" tint="-0.249977111117893"/>
      <name val="Arial Nova Light"/>
      <family val="2"/>
    </font>
    <font>
      <sz val="8"/>
      <color theme="1"/>
      <name val="Arial Nova Light"/>
      <family val="2"/>
    </font>
    <font>
      <sz val="10"/>
      <color theme="0"/>
      <name val="Arial Nova Light"/>
      <family val="2"/>
    </font>
    <font>
      <b/>
      <i/>
      <sz val="10"/>
      <color rgb="FFFF0000"/>
      <name val="Arial Nova Light"/>
      <family val="2"/>
    </font>
    <font>
      <b/>
      <i/>
      <sz val="10"/>
      <color theme="1"/>
      <name val="Arial Nova Light"/>
      <family val="2"/>
    </font>
    <font>
      <i/>
      <sz val="10"/>
      <color theme="1"/>
      <name val="Arial Nova Light"/>
      <family val="2"/>
    </font>
    <font>
      <sz val="10"/>
      <color rgb="FFFF0000"/>
      <name val="Arial Nova Light"/>
      <family val="2"/>
    </font>
    <font>
      <b/>
      <sz val="10"/>
      <color rgb="FFFFFFFF"/>
      <name val="Arial Nova Light"/>
      <family val="2"/>
    </font>
    <font>
      <b/>
      <sz val="10"/>
      <color rgb="FF000000"/>
      <name val="Arial Nova Light"/>
      <family val="2"/>
    </font>
    <font>
      <sz val="10"/>
      <color rgb="FF000000"/>
      <name val="Arial Nova Light"/>
      <family val="2"/>
    </font>
    <font>
      <b/>
      <sz val="9"/>
      <color theme="1"/>
      <name val="Arial Nova Light"/>
      <family val="2"/>
    </font>
    <font>
      <b/>
      <sz val="10"/>
      <color rgb="FFF2F2F2"/>
      <name val="Arial Nova Light"/>
      <family val="2"/>
    </font>
  </fonts>
  <fills count="9">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9" tint="-0.499984740745262"/>
        <bgColor indexed="64"/>
      </patternFill>
    </fill>
    <fill>
      <patternFill patternType="solid">
        <fgColor rgb="FFD6D6D6"/>
      </patternFill>
    </fill>
    <fill>
      <patternFill patternType="solid">
        <fgColor rgb="FFEFEFEF"/>
      </patternFill>
    </fill>
    <fill>
      <patternFill patternType="solid">
        <fgColor rgb="FFFFFFFF"/>
      </patternFill>
    </fill>
    <fill>
      <patternFill patternType="solid">
        <fgColor rgb="FF4F6228"/>
      </patternFill>
    </fill>
  </fills>
  <borders count="33">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style="thin">
        <color indexed="64"/>
      </top>
      <bottom/>
      <diagonal/>
    </border>
    <border>
      <left/>
      <right/>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hair">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style="thin">
        <color rgb="FFCCCCCC"/>
      </left>
      <right style="thin">
        <color rgb="FFCCCCCC"/>
      </right>
      <top style="thin">
        <color rgb="FFCCCCCC"/>
      </top>
      <bottom style="thin">
        <color rgb="FFCCCCCC"/>
      </bottom>
      <diagonal/>
    </border>
    <border>
      <left/>
      <right/>
      <top style="thick">
        <color rgb="FF000000"/>
      </top>
      <bottom/>
      <diagonal/>
    </border>
    <border>
      <left/>
      <right/>
      <top style="thin">
        <color indexed="64"/>
      </top>
      <bottom style="thin">
        <color rgb="FFCCCCCC"/>
      </bottom>
      <diagonal/>
    </border>
  </borders>
  <cellStyleXfs count="10">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xf numFmtId="9"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9" fontId="2" fillId="0" borderId="0" applyFont="0" applyFill="0" applyBorder="0" applyAlignment="0" applyProtection="0"/>
    <xf numFmtId="43" fontId="1" fillId="0" borderId="0" applyFont="0" applyFill="0" applyBorder="0" applyAlignment="0" applyProtection="0"/>
    <xf numFmtId="164" fontId="2" fillId="0" borderId="0" applyFont="0" applyFill="0" applyBorder="0" applyAlignment="0" applyProtection="0"/>
  </cellStyleXfs>
  <cellXfs count="208">
    <xf numFmtId="0" fontId="0" fillId="0" borderId="0" xfId="0"/>
    <xf numFmtId="0" fontId="6" fillId="0" borderId="4" xfId="0" applyFont="1" applyBorder="1" applyAlignment="1">
      <alignment horizontal="left" vertical="center"/>
    </xf>
    <xf numFmtId="0" fontId="7" fillId="0" borderId="4" xfId="0" applyFont="1" applyBorder="1" applyAlignment="1">
      <alignment horizontal="right" vertical="center"/>
    </xf>
    <xf numFmtId="0" fontId="6" fillId="0" borderId="4" xfId="0" applyFont="1" applyBorder="1" applyAlignment="1">
      <alignment horizontal="right" vertical="center"/>
    </xf>
    <xf numFmtId="17" fontId="7" fillId="0" borderId="4" xfId="1" applyNumberFormat="1" applyFont="1" applyBorder="1" applyAlignment="1">
      <alignment horizontal="left" vertical="center"/>
    </xf>
    <xf numFmtId="0" fontId="7" fillId="0" borderId="0" xfId="0" applyFont="1" applyAlignment="1">
      <alignment horizontal="center" vertical="center"/>
    </xf>
    <xf numFmtId="0" fontId="6" fillId="0" borderId="0" xfId="0" applyFont="1" applyAlignment="1">
      <alignment horizontal="left" vertical="center"/>
    </xf>
    <xf numFmtId="0" fontId="7" fillId="0" borderId="0" xfId="0" applyFont="1" applyAlignment="1">
      <alignment horizontal="left" vertical="center"/>
    </xf>
    <xf numFmtId="0" fontId="7" fillId="0" borderId="0" xfId="0" applyFont="1" applyAlignment="1">
      <alignment horizontal="left" vertical="center" wrapText="1"/>
    </xf>
    <xf numFmtId="0" fontId="7" fillId="0" borderId="0" xfId="0" applyFont="1" applyAlignment="1">
      <alignment horizontal="right" vertical="center"/>
    </xf>
    <xf numFmtId="0" fontId="6" fillId="0" borderId="0" xfId="0" applyFont="1" applyAlignment="1">
      <alignment horizontal="right" vertical="center"/>
    </xf>
    <xf numFmtId="10" fontId="7" fillId="0" borderId="0" xfId="0" applyNumberFormat="1" applyFont="1" applyAlignment="1">
      <alignment horizontal="left" vertical="center"/>
    </xf>
    <xf numFmtId="0" fontId="7" fillId="0" borderId="0" xfId="0" applyFont="1" applyBorder="1" applyAlignment="1">
      <alignment horizontal="center" vertical="center"/>
    </xf>
    <xf numFmtId="0" fontId="7" fillId="0" borderId="0" xfId="0" applyFont="1" applyBorder="1" applyAlignment="1">
      <alignment horizontal="left" vertical="center" wrapText="1"/>
    </xf>
    <xf numFmtId="0" fontId="7" fillId="0" borderId="0" xfId="0" applyFont="1" applyBorder="1" applyAlignment="1">
      <alignment horizontal="right" vertical="center"/>
    </xf>
    <xf numFmtId="0" fontId="7" fillId="0" borderId="0" xfId="0" applyFont="1" applyAlignment="1">
      <alignment horizontal="center" vertical="center" wrapText="1"/>
    </xf>
    <xf numFmtId="0" fontId="7" fillId="0" borderId="4" xfId="0" applyFont="1" applyBorder="1" applyAlignment="1">
      <alignment horizontal="left" vertical="center"/>
    </xf>
    <xf numFmtId="0" fontId="7" fillId="0" borderId="4" xfId="0" applyFont="1" applyBorder="1" applyAlignment="1">
      <alignment horizontal="center" vertical="center"/>
    </xf>
    <xf numFmtId="10" fontId="7" fillId="0" borderId="4" xfId="2" applyNumberFormat="1" applyFont="1" applyBorder="1" applyAlignment="1">
      <alignment horizontal="left" vertical="center"/>
    </xf>
    <xf numFmtId="0" fontId="6" fillId="0" borderId="4" xfId="1" applyNumberFormat="1" applyFont="1" applyBorder="1" applyAlignment="1">
      <alignment horizontal="right" vertical="center"/>
    </xf>
    <xf numFmtId="0" fontId="7" fillId="0" borderId="4" xfId="1" applyNumberFormat="1" applyFont="1" applyBorder="1" applyAlignment="1">
      <alignment horizontal="left" vertical="center"/>
    </xf>
    <xf numFmtId="43" fontId="7" fillId="0" borderId="4" xfId="1" applyFont="1" applyBorder="1" applyAlignment="1">
      <alignment horizontal="right" vertical="center" wrapText="1"/>
    </xf>
    <xf numFmtId="10" fontId="7" fillId="0" borderId="0" xfId="2" applyNumberFormat="1" applyFont="1" applyAlignment="1">
      <alignment horizontal="left" vertical="center"/>
    </xf>
    <xf numFmtId="0" fontId="6" fillId="0" borderId="0" xfId="1" applyNumberFormat="1" applyFont="1" applyBorder="1" applyAlignment="1">
      <alignment horizontal="right" vertical="center"/>
    </xf>
    <xf numFmtId="0" fontId="7" fillId="0" borderId="0" xfId="1" applyNumberFormat="1" applyFont="1" applyAlignment="1">
      <alignment horizontal="left" vertical="center"/>
    </xf>
    <xf numFmtId="43" fontId="7" fillId="0" borderId="0" xfId="1" applyFont="1" applyAlignment="1">
      <alignment horizontal="right" vertical="center" wrapText="1"/>
    </xf>
    <xf numFmtId="17" fontId="7" fillId="0" borderId="0" xfId="1" applyNumberFormat="1" applyFont="1" applyAlignment="1">
      <alignment horizontal="left" vertical="center"/>
    </xf>
    <xf numFmtId="0" fontId="7" fillId="0" borderId="0" xfId="1" applyNumberFormat="1" applyFont="1" applyAlignment="1">
      <alignment horizontal="center" vertical="center"/>
    </xf>
    <xf numFmtId="0" fontId="7" fillId="0" borderId="0" xfId="1" applyNumberFormat="1" applyFont="1" applyAlignment="1">
      <alignment horizontal="right" vertical="center"/>
    </xf>
    <xf numFmtId="0" fontId="6" fillId="0" borderId="3" xfId="0" applyFont="1" applyBorder="1" applyAlignment="1">
      <alignment horizontal="center" vertical="center" wrapText="1"/>
    </xf>
    <xf numFmtId="0" fontId="6" fillId="0" borderId="3" xfId="1" applyNumberFormat="1" applyFont="1" applyBorder="1" applyAlignment="1">
      <alignment horizontal="center" vertical="center" wrapText="1"/>
    </xf>
    <xf numFmtId="0" fontId="8" fillId="3" borderId="21" xfId="0" applyFont="1" applyFill="1" applyBorder="1" applyAlignment="1">
      <alignment horizontal="center" vertical="center"/>
    </xf>
    <xf numFmtId="0" fontId="8" fillId="3" borderId="21" xfId="0" applyFont="1" applyFill="1" applyBorder="1" applyAlignment="1">
      <alignment horizontal="left" vertical="center" wrapText="1"/>
    </xf>
    <xf numFmtId="0" fontId="8" fillId="3" borderId="21" xfId="1" applyNumberFormat="1" applyFont="1" applyFill="1" applyBorder="1" applyAlignment="1">
      <alignment horizontal="center" vertical="center"/>
    </xf>
    <xf numFmtId="0" fontId="8" fillId="3" borderId="21" xfId="1" applyNumberFormat="1" applyFont="1" applyFill="1" applyBorder="1" applyAlignment="1">
      <alignment horizontal="right" vertical="center"/>
    </xf>
    <xf numFmtId="0" fontId="7" fillId="0" borderId="21" xfId="0" applyFont="1" applyBorder="1" applyAlignment="1">
      <alignment horizontal="center" vertical="center"/>
    </xf>
    <xf numFmtId="0" fontId="7" fillId="0" borderId="21" xfId="0" applyFont="1" applyBorder="1" applyAlignment="1">
      <alignment horizontal="left" vertical="center" wrapText="1"/>
    </xf>
    <xf numFmtId="43" fontId="7" fillId="0" borderId="21" xfId="1" applyFont="1" applyBorder="1" applyAlignment="1">
      <alignment horizontal="center" vertical="center"/>
    </xf>
    <xf numFmtId="43" fontId="7" fillId="0" borderId="21" xfId="1" applyFont="1" applyBorder="1" applyAlignment="1">
      <alignment horizontal="right" vertical="center"/>
    </xf>
    <xf numFmtId="0" fontId="6" fillId="2" borderId="21" xfId="0" applyFont="1" applyFill="1" applyBorder="1" applyAlignment="1">
      <alignment horizontal="center" vertical="center"/>
    </xf>
    <xf numFmtId="0" fontId="6" fillId="2" borderId="21" xfId="0" applyFont="1" applyFill="1" applyBorder="1" applyAlignment="1">
      <alignment horizontal="right" vertical="center" wrapText="1"/>
    </xf>
    <xf numFmtId="43" fontId="6" fillId="2" borderId="21" xfId="1" applyFont="1" applyFill="1" applyBorder="1" applyAlignment="1">
      <alignment horizontal="center" vertical="center"/>
    </xf>
    <xf numFmtId="43" fontId="6" fillId="2" borderId="21" xfId="1" applyFont="1" applyFill="1" applyBorder="1" applyAlignment="1">
      <alignment horizontal="right" vertical="center"/>
    </xf>
    <xf numFmtId="0" fontId="7" fillId="0" borderId="21" xfId="0" applyFont="1" applyFill="1" applyBorder="1" applyAlignment="1">
      <alignment horizontal="center" vertical="center"/>
    </xf>
    <xf numFmtId="43" fontId="7" fillId="0" borderId="21" xfId="1" applyFont="1" applyFill="1" applyBorder="1" applyAlignment="1">
      <alignment horizontal="center" vertical="center"/>
    </xf>
    <xf numFmtId="0" fontId="5" fillId="0" borderId="21" xfId="0" applyFont="1" applyBorder="1" applyAlignment="1">
      <alignment horizontal="center" vertical="center"/>
    </xf>
    <xf numFmtId="0" fontId="7" fillId="0" borderId="21" xfId="0" applyFont="1" applyFill="1" applyBorder="1" applyAlignment="1">
      <alignment horizontal="left" vertical="center" wrapText="1"/>
    </xf>
    <xf numFmtId="43" fontId="7" fillId="0" borderId="21" xfId="1" applyFont="1" applyFill="1" applyBorder="1" applyAlignment="1">
      <alignment horizontal="right" vertical="center"/>
    </xf>
    <xf numFmtId="43" fontId="7" fillId="0" borderId="0" xfId="1" applyFont="1" applyAlignment="1">
      <alignment horizontal="center" vertical="center" wrapText="1"/>
    </xf>
    <xf numFmtId="0" fontId="7" fillId="0" borderId="0" xfId="0" applyFont="1" applyBorder="1" applyAlignment="1">
      <alignment vertical="center"/>
    </xf>
    <xf numFmtId="0" fontId="6" fillId="0" borderId="0" xfId="0" applyFont="1" applyBorder="1" applyAlignment="1">
      <alignment horizontal="left" vertical="center"/>
    </xf>
    <xf numFmtId="0" fontId="7" fillId="0" borderId="0" xfId="0" applyNumberFormat="1" applyFont="1" applyBorder="1" applyAlignment="1">
      <alignment horizontal="left" vertical="center"/>
    </xf>
    <xf numFmtId="0" fontId="6" fillId="0" borderId="5" xfId="0" applyFont="1" applyBorder="1" applyAlignment="1">
      <alignment horizontal="center" vertical="center"/>
    </xf>
    <xf numFmtId="0" fontId="7" fillId="0" borderId="0" xfId="0" applyFont="1" applyFill="1" applyBorder="1" applyAlignment="1">
      <alignment horizontal="left" vertical="center" wrapText="1"/>
    </xf>
    <xf numFmtId="10" fontId="7" fillId="0" borderId="0" xfId="2" applyNumberFormat="1" applyFont="1" applyBorder="1" applyAlignment="1">
      <alignment horizontal="center" vertical="center"/>
    </xf>
    <xf numFmtId="43" fontId="7" fillId="0" borderId="0" xfId="0" applyNumberFormat="1" applyFont="1" applyBorder="1" applyAlignment="1">
      <alignment horizontal="right" vertical="center"/>
    </xf>
    <xf numFmtId="0" fontId="7" fillId="0" borderId="0" xfId="0" applyFont="1" applyFill="1" applyBorder="1" applyAlignment="1">
      <alignment horizontal="center" vertical="center"/>
    </xf>
    <xf numFmtId="43" fontId="6" fillId="0" borderId="6" xfId="0" applyNumberFormat="1" applyFont="1" applyBorder="1" applyAlignment="1">
      <alignment horizontal="center" vertical="center"/>
    </xf>
    <xf numFmtId="10" fontId="7" fillId="0" borderId="0" xfId="0" applyNumberFormat="1" applyFont="1" applyBorder="1" applyAlignment="1">
      <alignment horizontal="left" vertical="center"/>
    </xf>
    <xf numFmtId="17" fontId="7" fillId="0" borderId="0" xfId="0" applyNumberFormat="1" applyFont="1" applyBorder="1" applyAlignment="1">
      <alignment horizontal="left" vertical="center"/>
    </xf>
    <xf numFmtId="0" fontId="7" fillId="3" borderId="0" xfId="0" applyFont="1" applyFill="1" applyBorder="1"/>
    <xf numFmtId="0" fontId="7" fillId="0" borderId="0" xfId="0" applyFont="1" applyBorder="1"/>
    <xf numFmtId="0" fontId="6" fillId="0" borderId="0" xfId="0" applyFont="1" applyBorder="1" applyAlignment="1">
      <alignment horizontal="right" vertical="center"/>
    </xf>
    <xf numFmtId="0" fontId="7" fillId="0" borderId="0" xfId="0" applyFont="1" applyBorder="1" applyAlignment="1">
      <alignment horizontal="left" vertical="center"/>
    </xf>
    <xf numFmtId="10" fontId="7" fillId="0" borderId="0" xfId="2" applyNumberFormat="1" applyFont="1" applyBorder="1" applyAlignment="1">
      <alignment horizontal="left" vertical="center"/>
    </xf>
    <xf numFmtId="0" fontId="7" fillId="0" borderId="0" xfId="1" applyNumberFormat="1" applyFont="1" applyBorder="1" applyAlignment="1">
      <alignment horizontal="right" vertical="center"/>
    </xf>
    <xf numFmtId="17" fontId="7" fillId="0" borderId="0" xfId="1" quotePrefix="1" applyNumberFormat="1" applyFont="1" applyBorder="1" applyAlignment="1">
      <alignment horizontal="left" vertical="center"/>
    </xf>
    <xf numFmtId="0" fontId="7" fillId="0" borderId="0" xfId="1" quotePrefix="1" applyNumberFormat="1" applyFont="1" applyBorder="1" applyAlignment="1">
      <alignment horizontal="left" vertical="center"/>
    </xf>
    <xf numFmtId="0" fontId="7" fillId="0" borderId="0" xfId="1" applyNumberFormat="1" applyFont="1" applyBorder="1" applyAlignment="1">
      <alignment horizontal="left" vertical="center"/>
    </xf>
    <xf numFmtId="0" fontId="7" fillId="0" borderId="0" xfId="0" applyFont="1"/>
    <xf numFmtId="0" fontId="7" fillId="0" borderId="5"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43" fontId="7" fillId="0" borderId="10" xfId="0" applyNumberFormat="1" applyFont="1" applyBorder="1" applyAlignment="1">
      <alignment horizontal="right" vertical="center"/>
    </xf>
    <xf numFmtId="10" fontId="7" fillId="0" borderId="0" xfId="2" applyNumberFormat="1" applyFont="1" applyFill="1" applyBorder="1" applyAlignment="1">
      <alignment horizontal="right" vertical="center"/>
    </xf>
    <xf numFmtId="43" fontId="7" fillId="0" borderId="0" xfId="0" applyNumberFormat="1" applyFont="1" applyFill="1" applyBorder="1" applyAlignment="1">
      <alignment horizontal="right" vertical="center"/>
    </xf>
    <xf numFmtId="10" fontId="7" fillId="0" borderId="26" xfId="0" applyNumberFormat="1" applyFont="1" applyBorder="1" applyAlignment="1">
      <alignment horizontal="right" vertical="center"/>
    </xf>
    <xf numFmtId="10" fontId="11" fillId="3" borderId="2" xfId="2" applyNumberFormat="1" applyFont="1" applyFill="1" applyBorder="1" applyAlignment="1">
      <alignment horizontal="right" vertical="center"/>
    </xf>
    <xf numFmtId="43" fontId="11" fillId="3" borderId="2" xfId="0" applyNumberFormat="1" applyFont="1" applyFill="1" applyBorder="1" applyAlignment="1">
      <alignment horizontal="right" vertical="center"/>
    </xf>
    <xf numFmtId="10" fontId="7" fillId="0" borderId="22" xfId="0" applyNumberFormat="1" applyFont="1" applyBorder="1" applyAlignment="1">
      <alignment horizontal="right" vertical="center"/>
    </xf>
    <xf numFmtId="0" fontId="7" fillId="0" borderId="5" xfId="0" applyFont="1" applyBorder="1" applyAlignment="1">
      <alignment horizontal="left" vertical="center" wrapText="1"/>
    </xf>
    <xf numFmtId="10" fontId="7" fillId="0" borderId="5" xfId="2" applyNumberFormat="1" applyFont="1" applyBorder="1" applyAlignment="1">
      <alignment horizontal="center" vertical="center"/>
    </xf>
    <xf numFmtId="43" fontId="7" fillId="0" borderId="8" xfId="0" applyNumberFormat="1" applyFont="1" applyBorder="1" applyAlignment="1">
      <alignment horizontal="right" vertical="center"/>
    </xf>
    <xf numFmtId="10" fontId="7" fillId="0" borderId="5" xfId="2" applyNumberFormat="1" applyFont="1" applyFill="1" applyBorder="1" applyAlignment="1">
      <alignment horizontal="right" vertical="center"/>
    </xf>
    <xf numFmtId="43" fontId="7" fillId="0" borderId="5" xfId="0" applyNumberFormat="1" applyFont="1" applyFill="1" applyBorder="1" applyAlignment="1">
      <alignment horizontal="right" vertical="center"/>
    </xf>
    <xf numFmtId="0" fontId="6" fillId="0" borderId="7" xfId="0" applyFont="1" applyBorder="1" applyAlignment="1">
      <alignment horizontal="center" vertical="center"/>
    </xf>
    <xf numFmtId="0" fontId="6" fillId="0" borderId="7" xfId="0" applyFont="1" applyBorder="1" applyAlignment="1">
      <alignment horizontal="right" vertical="center"/>
    </xf>
    <xf numFmtId="10" fontId="6" fillId="0" borderId="7" xfId="2" applyNumberFormat="1" applyFont="1" applyBorder="1" applyAlignment="1">
      <alignment horizontal="center" vertical="center"/>
    </xf>
    <xf numFmtId="43" fontId="6" fillId="0" borderId="27" xfId="0" applyNumberFormat="1" applyFont="1" applyBorder="1" applyAlignment="1">
      <alignment horizontal="right" vertical="center"/>
    </xf>
    <xf numFmtId="10" fontId="6" fillId="0" borderId="7" xfId="2" applyNumberFormat="1" applyFont="1" applyBorder="1" applyAlignment="1">
      <alignment horizontal="right" vertical="center"/>
    </xf>
    <xf numFmtId="43" fontId="6" fillId="0" borderId="7" xfId="0" applyNumberFormat="1" applyFont="1" applyBorder="1" applyAlignment="1">
      <alignment horizontal="right" vertical="center"/>
    </xf>
    <xf numFmtId="0" fontId="6" fillId="0" borderId="5" xfId="0" applyFont="1" applyBorder="1" applyAlignment="1">
      <alignment horizontal="right" vertical="center"/>
    </xf>
    <xf numFmtId="43" fontId="6" fillId="0" borderId="8" xfId="0" applyNumberFormat="1" applyFont="1" applyBorder="1" applyAlignment="1">
      <alignment horizontal="right" vertical="center"/>
    </xf>
    <xf numFmtId="10" fontId="6" fillId="0" borderId="5" xfId="2" applyNumberFormat="1" applyFont="1" applyBorder="1" applyAlignment="1">
      <alignment horizontal="right" vertical="center"/>
    </xf>
    <xf numFmtId="43" fontId="6" fillId="0" borderId="5" xfId="0" applyNumberFormat="1" applyFont="1" applyBorder="1" applyAlignment="1">
      <alignment horizontal="right" vertical="center"/>
    </xf>
    <xf numFmtId="0" fontId="5" fillId="0" borderId="0" xfId="3" applyFont="1" applyBorder="1"/>
    <xf numFmtId="0" fontId="5" fillId="0" borderId="0" xfId="3" applyFont="1" applyBorder="1" applyAlignment="1">
      <alignment horizontal="center"/>
    </xf>
    <xf numFmtId="10" fontId="7" fillId="0" borderId="0" xfId="4" applyNumberFormat="1" applyFont="1" applyBorder="1" applyAlignment="1">
      <alignment horizontal="center"/>
    </xf>
    <xf numFmtId="0" fontId="5" fillId="0" borderId="0" xfId="3" applyFont="1" applyBorder="1" applyAlignment="1">
      <alignment horizontal="left"/>
    </xf>
    <xf numFmtId="10" fontId="5" fillId="0" borderId="0" xfId="4" applyNumberFormat="1" applyFont="1" applyBorder="1" applyAlignment="1">
      <alignment horizontal="center"/>
    </xf>
    <xf numFmtId="0" fontId="8" fillId="4" borderId="0" xfId="3" applyFont="1" applyFill="1" applyBorder="1" applyAlignment="1">
      <alignment vertical="center"/>
    </xf>
    <xf numFmtId="0" fontId="5" fillId="0" borderId="0" xfId="3" applyFont="1" applyBorder="1" applyAlignment="1">
      <alignment vertical="center"/>
    </xf>
    <xf numFmtId="0" fontId="12" fillId="0" borderId="0" xfId="3" applyFont="1" applyBorder="1" applyAlignment="1">
      <alignment horizontal="left" vertical="center"/>
    </xf>
    <xf numFmtId="0" fontId="4" fillId="2" borderId="0" xfId="3" applyFont="1" applyFill="1" applyBorder="1" applyAlignment="1">
      <alignment horizontal="center"/>
    </xf>
    <xf numFmtId="0" fontId="6" fillId="0" borderId="0" xfId="3" applyFont="1" applyBorder="1" applyAlignment="1">
      <alignment horizontal="right"/>
    </xf>
    <xf numFmtId="10" fontId="6" fillId="0" borderId="0" xfId="3" applyNumberFormat="1" applyFont="1" applyBorder="1" applyAlignment="1">
      <alignment horizontal="center"/>
    </xf>
    <xf numFmtId="0" fontId="8" fillId="4" borderId="0" xfId="3" applyFont="1" applyFill="1" applyBorder="1" applyAlignment="1">
      <alignment horizontal="right" vertical="center"/>
    </xf>
    <xf numFmtId="10" fontId="8" fillId="4" borderId="0" xfId="2" applyNumberFormat="1" applyFont="1" applyFill="1" applyBorder="1" applyAlignment="1" applyProtection="1">
      <alignment horizontal="right" vertical="center"/>
    </xf>
    <xf numFmtId="0" fontId="13" fillId="0" borderId="0" xfId="3" applyFont="1" applyBorder="1" applyAlignment="1">
      <alignment horizontal="center" vertical="center"/>
    </xf>
    <xf numFmtId="0" fontId="14" fillId="0" borderId="0" xfId="3" applyFont="1" applyBorder="1" applyAlignment="1">
      <alignment horizontal="left" vertical="center"/>
    </xf>
    <xf numFmtId="0" fontId="16" fillId="3" borderId="5"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8" fillId="0" borderId="15" xfId="0" applyFont="1" applyBorder="1" applyAlignment="1">
      <alignment horizontal="center" vertical="center"/>
    </xf>
    <xf numFmtId="0" fontId="18" fillId="0" borderId="0" xfId="0" applyFont="1" applyBorder="1" applyAlignment="1">
      <alignment vertical="center" wrapText="1"/>
    </xf>
    <xf numFmtId="10" fontId="18" fillId="0" borderId="0" xfId="0" applyNumberFormat="1" applyFont="1" applyBorder="1" applyAlignment="1">
      <alignment horizontal="center" vertical="center"/>
    </xf>
    <xf numFmtId="10" fontId="18" fillId="0" borderId="16" xfId="0" applyNumberFormat="1" applyFont="1" applyBorder="1" applyAlignment="1">
      <alignment horizontal="center" vertical="center"/>
    </xf>
    <xf numFmtId="0" fontId="17" fillId="0" borderId="17" xfId="0" applyFont="1" applyBorder="1" applyAlignment="1">
      <alignment horizontal="center" vertical="center"/>
    </xf>
    <xf numFmtId="0" fontId="17" fillId="0" borderId="1" xfId="0" applyFont="1" applyBorder="1" applyAlignment="1">
      <alignment horizontal="center" vertical="center" wrapText="1"/>
    </xf>
    <xf numFmtId="10" fontId="17" fillId="0" borderId="1" xfId="0" applyNumberFormat="1" applyFont="1" applyBorder="1" applyAlignment="1">
      <alignment horizontal="center" vertical="center"/>
    </xf>
    <xf numFmtId="10" fontId="17" fillId="0" borderId="18" xfId="0" applyNumberFormat="1" applyFont="1" applyBorder="1" applyAlignment="1">
      <alignment horizontal="center" vertical="center"/>
    </xf>
    <xf numFmtId="0" fontId="18" fillId="0" borderId="16" xfId="0" applyFont="1" applyBorder="1" applyAlignment="1">
      <alignment horizontal="center" vertical="center"/>
    </xf>
    <xf numFmtId="10" fontId="16" fillId="3" borderId="5" xfId="0" applyNumberFormat="1" applyFont="1" applyFill="1" applyBorder="1" applyAlignment="1">
      <alignment horizontal="center" vertical="center"/>
    </xf>
    <xf numFmtId="0" fontId="7" fillId="0" borderId="4" xfId="0" applyFont="1" applyBorder="1" applyAlignment="1">
      <alignment vertical="center" wrapText="1"/>
    </xf>
    <xf numFmtId="0" fontId="7" fillId="0" borderId="0" xfId="0" applyFont="1" applyBorder="1" applyAlignment="1"/>
    <xf numFmtId="0" fontId="6" fillId="0" borderId="0" xfId="0" applyFont="1" applyBorder="1" applyAlignment="1"/>
    <xf numFmtId="0" fontId="6" fillId="2" borderId="29" xfId="0" applyFont="1" applyFill="1" applyBorder="1" applyAlignment="1">
      <alignment horizontal="center" vertical="center"/>
    </xf>
    <xf numFmtId="0" fontId="6" fillId="2" borderId="29" xfId="0" applyFont="1" applyFill="1" applyBorder="1" applyAlignment="1">
      <alignment horizontal="right" vertical="center" wrapText="1"/>
    </xf>
    <xf numFmtId="43" fontId="6" fillId="2" borderId="29" xfId="1" applyFont="1" applyFill="1" applyBorder="1" applyAlignment="1">
      <alignment horizontal="center" vertical="center"/>
    </xf>
    <xf numFmtId="43" fontId="6" fillId="2" borderId="29" xfId="1" applyFont="1" applyFill="1" applyBorder="1" applyAlignment="1">
      <alignment horizontal="right" vertical="center"/>
    </xf>
    <xf numFmtId="43" fontId="9" fillId="2" borderId="29" xfId="1" applyFont="1" applyFill="1" applyBorder="1" applyAlignment="1">
      <alignment horizontal="right" vertical="center"/>
    </xf>
    <xf numFmtId="0" fontId="7" fillId="0" borderId="0" xfId="0" applyFont="1" applyAlignment="1">
      <alignment vertical="center" wrapText="1"/>
    </xf>
    <xf numFmtId="0" fontId="6" fillId="0" borderId="0" xfId="0" applyFont="1" applyBorder="1" applyAlignment="1">
      <alignment vertical="center"/>
    </xf>
    <xf numFmtId="0" fontId="4" fillId="2" borderId="0" xfId="3" applyFont="1" applyFill="1" applyBorder="1" applyAlignment="1">
      <alignment horizontal="center"/>
    </xf>
    <xf numFmtId="0" fontId="7" fillId="0" borderId="4" xfId="0" applyFont="1" applyBorder="1" applyAlignment="1">
      <alignment horizontal="center" vertical="center" wrapText="1"/>
    </xf>
    <xf numFmtId="0" fontId="19" fillId="0" borderId="4" xfId="0" applyFont="1" applyBorder="1" applyAlignment="1">
      <alignment horizontal="left" vertical="center"/>
    </xf>
    <xf numFmtId="0" fontId="19" fillId="0" borderId="0" xfId="0" applyFont="1" applyAlignment="1">
      <alignment horizontal="left" vertical="center"/>
    </xf>
    <xf numFmtId="0" fontId="7" fillId="0" borderId="0" xfId="1" applyNumberFormat="1" applyFont="1" applyBorder="1" applyAlignment="1">
      <alignment vertical="center" wrapText="1"/>
    </xf>
    <xf numFmtId="0" fontId="7" fillId="0" borderId="0" xfId="1" applyNumberFormat="1" applyFont="1" applyBorder="1" applyAlignment="1">
      <alignment vertical="center"/>
    </xf>
    <xf numFmtId="0" fontId="20" fillId="8" borderId="30" xfId="0" applyFont="1" applyFill="1" applyBorder="1" applyAlignment="1">
      <alignment horizontal="right" vertical="top" wrapText="1"/>
    </xf>
    <xf numFmtId="0" fontId="20" fillId="8" borderId="30" xfId="0" applyFont="1" applyFill="1" applyBorder="1" applyAlignment="1">
      <alignment horizontal="center" vertical="top" wrapText="1"/>
    </xf>
    <xf numFmtId="165" fontId="20" fillId="8" borderId="30" xfId="0" applyNumberFormat="1" applyFont="1" applyFill="1" applyBorder="1" applyAlignment="1">
      <alignment horizontal="right" vertical="top" wrapText="1"/>
    </xf>
    <xf numFmtId="4" fontId="20" fillId="8" borderId="30" xfId="0" applyNumberFormat="1" applyFont="1" applyFill="1" applyBorder="1" applyAlignment="1">
      <alignment horizontal="right" vertical="top" wrapText="1"/>
    </xf>
    <xf numFmtId="0" fontId="5" fillId="5" borderId="30" xfId="0" applyFont="1" applyFill="1" applyBorder="1" applyAlignment="1">
      <alignment horizontal="right" vertical="top" wrapText="1"/>
    </xf>
    <xf numFmtId="0" fontId="5" fillId="5" borderId="30" xfId="0" applyFont="1" applyFill="1" applyBorder="1" applyAlignment="1">
      <alignment horizontal="center" vertical="top" wrapText="1"/>
    </xf>
    <xf numFmtId="165" fontId="5" fillId="5" borderId="30" xfId="0" applyNumberFormat="1" applyFont="1" applyFill="1" applyBorder="1" applyAlignment="1">
      <alignment horizontal="right" vertical="top" wrapText="1"/>
    </xf>
    <xf numFmtId="4" fontId="5" fillId="5" borderId="30" xfId="0" applyNumberFormat="1" applyFont="1" applyFill="1" applyBorder="1" applyAlignment="1">
      <alignment horizontal="right" vertical="top" wrapText="1"/>
    </xf>
    <xf numFmtId="4" fontId="5" fillId="7" borderId="0" xfId="0" applyNumberFormat="1" applyFont="1" applyFill="1" applyAlignment="1">
      <alignment horizontal="right" vertical="top" wrapText="1"/>
    </xf>
    <xf numFmtId="0" fontId="20" fillId="8" borderId="31" xfId="0" applyFont="1" applyFill="1" applyBorder="1" applyAlignment="1">
      <alignment horizontal="left" vertical="top" wrapText="1"/>
    </xf>
    <xf numFmtId="0" fontId="5" fillId="6" borderId="30" xfId="0" applyFont="1" applyFill="1" applyBorder="1" applyAlignment="1">
      <alignment horizontal="right" vertical="top" wrapText="1"/>
    </xf>
    <xf numFmtId="0" fontId="5" fillId="6" borderId="30" xfId="0" applyFont="1" applyFill="1" applyBorder="1" applyAlignment="1">
      <alignment horizontal="center" vertical="top" wrapText="1"/>
    </xf>
    <xf numFmtId="165" fontId="5" fillId="6" borderId="30" xfId="0" applyNumberFormat="1" applyFont="1" applyFill="1" applyBorder="1" applyAlignment="1">
      <alignment horizontal="right" vertical="top" wrapText="1"/>
    </xf>
    <xf numFmtId="4" fontId="5" fillId="6" borderId="30" xfId="0" applyNumberFormat="1" applyFont="1" applyFill="1" applyBorder="1" applyAlignment="1">
      <alignment horizontal="right" vertical="top" wrapText="1"/>
    </xf>
    <xf numFmtId="0" fontId="4" fillId="7" borderId="30" xfId="0" applyFont="1" applyFill="1" applyBorder="1" applyAlignment="1">
      <alignment horizontal="right" vertical="top" wrapText="1"/>
    </xf>
    <xf numFmtId="0" fontId="4" fillId="7" borderId="30" xfId="0" applyFont="1" applyFill="1" applyBorder="1" applyAlignment="1">
      <alignment horizontal="center" vertical="top" wrapText="1"/>
    </xf>
    <xf numFmtId="0" fontId="5" fillId="5" borderId="30" xfId="0" applyFont="1" applyFill="1" applyBorder="1" applyAlignment="1">
      <alignment horizontal="left" vertical="top" wrapText="1"/>
    </xf>
    <xf numFmtId="0" fontId="5" fillId="6" borderId="30" xfId="0" applyFont="1" applyFill="1" applyBorder="1" applyAlignment="1">
      <alignment horizontal="left" vertical="top" wrapText="1"/>
    </xf>
    <xf numFmtId="0" fontId="5" fillId="7" borderId="0" xfId="0" applyFont="1" applyFill="1" applyAlignment="1">
      <alignment horizontal="right" vertical="top" wrapText="1"/>
    </xf>
    <xf numFmtId="0" fontId="4" fillId="7" borderId="30" xfId="0" applyFont="1" applyFill="1" applyBorder="1" applyAlignment="1">
      <alignment horizontal="left" vertical="top" wrapText="1"/>
    </xf>
    <xf numFmtId="0" fontId="20" fillId="8" borderId="30" xfId="0" applyFont="1" applyFill="1" applyBorder="1" applyAlignment="1">
      <alignment horizontal="left" vertical="top" wrapText="1"/>
    </xf>
    <xf numFmtId="0" fontId="7" fillId="0" borderId="0" xfId="0" applyFont="1" applyBorder="1" applyAlignment="1">
      <alignment horizontal="center"/>
    </xf>
    <xf numFmtId="0" fontId="6" fillId="0" borderId="1" xfId="0" applyFont="1" applyBorder="1" applyAlignment="1">
      <alignment horizontal="center"/>
    </xf>
    <xf numFmtId="0" fontId="6" fillId="0" borderId="0" xfId="0" applyFont="1" applyBorder="1" applyAlignment="1">
      <alignment horizontal="center"/>
    </xf>
    <xf numFmtId="0" fontId="6" fillId="0" borderId="2" xfId="0" applyFont="1" applyBorder="1" applyAlignment="1">
      <alignment horizontal="center" vertical="center"/>
    </xf>
    <xf numFmtId="0" fontId="7" fillId="0" borderId="4" xfId="0" applyFont="1" applyBorder="1" applyAlignment="1">
      <alignment horizontal="left" vertical="center" wrapText="1"/>
    </xf>
    <xf numFmtId="0" fontId="6" fillId="0" borderId="6" xfId="0" applyFont="1" applyBorder="1" applyAlignment="1">
      <alignment horizontal="right" vertical="center"/>
    </xf>
    <xf numFmtId="0" fontId="10" fillId="0" borderId="7" xfId="0" applyFont="1" applyBorder="1" applyAlignment="1">
      <alignment horizontal="center" vertical="center"/>
    </xf>
    <xf numFmtId="0" fontId="8" fillId="3" borderId="0" xfId="0" applyFont="1" applyFill="1" applyBorder="1" applyAlignment="1">
      <alignment horizontal="center" vertical="center"/>
    </xf>
    <xf numFmtId="0" fontId="7" fillId="0" borderId="2" xfId="0" applyFont="1" applyBorder="1" applyAlignment="1">
      <alignment horizontal="center" vertical="center" wrapText="1"/>
    </xf>
    <xf numFmtId="0" fontId="8" fillId="4" borderId="21" xfId="0" applyFont="1" applyFill="1" applyBorder="1" applyAlignment="1">
      <alignment horizontal="center" vertical="center" wrapText="1"/>
    </xf>
    <xf numFmtId="0" fontId="8" fillId="3" borderId="2" xfId="0" applyFont="1" applyFill="1" applyBorder="1" applyAlignment="1">
      <alignment horizontal="center" vertical="center"/>
    </xf>
    <xf numFmtId="0" fontId="8" fillId="3" borderId="28" xfId="0" applyFont="1" applyFill="1" applyBorder="1" applyAlignment="1">
      <alignment horizontal="center" vertical="center"/>
    </xf>
    <xf numFmtId="10" fontId="6" fillId="0" borderId="11" xfId="2" applyNumberFormat="1" applyFont="1" applyBorder="1" applyAlignment="1">
      <alignment horizontal="right" vertical="center"/>
    </xf>
    <xf numFmtId="10" fontId="6" fillId="0" borderId="9" xfId="2" applyNumberFormat="1" applyFont="1" applyBorder="1" applyAlignment="1">
      <alignment horizontal="right" vertical="center"/>
    </xf>
    <xf numFmtId="0" fontId="6" fillId="0" borderId="10"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Border="1" applyAlignment="1">
      <alignment horizontal="center" vertical="center"/>
    </xf>
    <xf numFmtId="0" fontId="6" fillId="0" borderId="5" xfId="0" applyFont="1" applyBorder="1" applyAlignment="1">
      <alignment horizontal="center" vertical="center"/>
    </xf>
    <xf numFmtId="0" fontId="6" fillId="0" borderId="1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6" xfId="0" applyFont="1" applyBorder="1" applyAlignment="1">
      <alignment horizontal="center" vertical="center"/>
    </xf>
    <xf numFmtId="0" fontId="6" fillId="0" borderId="11" xfId="0" applyFont="1" applyBorder="1" applyAlignment="1">
      <alignment horizontal="center" vertical="center"/>
    </xf>
    <xf numFmtId="0" fontId="5" fillId="7" borderId="0" xfId="0" applyFont="1" applyFill="1" applyAlignment="1">
      <alignment horizontal="right" vertical="top" wrapText="1"/>
    </xf>
    <xf numFmtId="0" fontId="4" fillId="7" borderId="0" xfId="0" applyFont="1" applyFill="1" applyAlignment="1">
      <alignment horizontal="left" vertical="top" wrapText="1"/>
    </xf>
    <xf numFmtId="0" fontId="5" fillId="7" borderId="0" xfId="0" applyFont="1" applyFill="1" applyAlignment="1">
      <alignment horizontal="left" vertical="top" wrapText="1"/>
    </xf>
    <xf numFmtId="0" fontId="6" fillId="0" borderId="32" xfId="0" applyFont="1" applyBorder="1" applyAlignment="1">
      <alignment horizontal="center" vertical="center"/>
    </xf>
    <xf numFmtId="0" fontId="5" fillId="6" borderId="30" xfId="0" applyFont="1" applyFill="1" applyBorder="1" applyAlignment="1">
      <alignment horizontal="left" vertical="top" wrapText="1"/>
    </xf>
    <xf numFmtId="0" fontId="4" fillId="7" borderId="30" xfId="0" applyFont="1" applyFill="1" applyBorder="1" applyAlignment="1">
      <alignment horizontal="left" vertical="top" wrapText="1"/>
    </xf>
    <xf numFmtId="0" fontId="20" fillId="8" borderId="30" xfId="0" applyFont="1" applyFill="1" applyBorder="1" applyAlignment="1">
      <alignment horizontal="left" vertical="top" wrapText="1"/>
    </xf>
    <xf numFmtId="0" fontId="5" fillId="5" borderId="30" xfId="0" applyFont="1" applyFill="1" applyBorder="1" applyAlignment="1">
      <alignment horizontal="left" vertical="top" wrapText="1"/>
    </xf>
    <xf numFmtId="0" fontId="15" fillId="0" borderId="0" xfId="3" applyFont="1" applyBorder="1" applyAlignment="1">
      <alignment horizontal="right"/>
    </xf>
    <xf numFmtId="0" fontId="8" fillId="3" borderId="0" xfId="3" applyFont="1" applyFill="1" applyBorder="1" applyAlignment="1">
      <alignment horizontal="center"/>
    </xf>
    <xf numFmtId="0" fontId="4" fillId="2" borderId="0" xfId="3" applyFont="1" applyFill="1" applyBorder="1" applyAlignment="1">
      <alignment horizontal="center"/>
    </xf>
    <xf numFmtId="0" fontId="5" fillId="0" borderId="0" xfId="3" applyFont="1" applyBorder="1" applyAlignment="1">
      <alignment horizontal="center" vertical="center"/>
    </xf>
    <xf numFmtId="0" fontId="12" fillId="0" borderId="0" xfId="3" applyFont="1" applyBorder="1" applyAlignment="1">
      <alignment horizontal="right" vertical="center"/>
    </xf>
    <xf numFmtId="0" fontId="17" fillId="0" borderId="15" xfId="0" applyFont="1" applyBorder="1" applyAlignment="1">
      <alignment horizontal="center" vertical="center"/>
    </xf>
    <xf numFmtId="0" fontId="17" fillId="0" borderId="0" xfId="0" applyFont="1" applyBorder="1" applyAlignment="1">
      <alignment horizontal="center" vertical="center"/>
    </xf>
    <xf numFmtId="0" fontId="17" fillId="0" borderId="16" xfId="0" applyFont="1" applyBorder="1" applyAlignment="1">
      <alignment horizontal="center" vertical="center"/>
    </xf>
    <xf numFmtId="0" fontId="16" fillId="3" borderId="19" xfId="0" applyFont="1" applyFill="1" applyBorder="1" applyAlignment="1">
      <alignment horizontal="center" vertical="center"/>
    </xf>
    <xf numFmtId="0" fontId="16" fillId="3" borderId="5" xfId="0" applyFont="1" applyFill="1" applyBorder="1" applyAlignment="1">
      <alignment horizontal="center" vertical="center"/>
    </xf>
    <xf numFmtId="0" fontId="8" fillId="3" borderId="23" xfId="0" applyFont="1" applyFill="1" applyBorder="1" applyAlignment="1">
      <alignment horizontal="center" vertical="center"/>
    </xf>
    <xf numFmtId="0" fontId="8" fillId="3" borderId="24" xfId="0" applyFont="1" applyFill="1" applyBorder="1" applyAlignment="1">
      <alignment horizontal="center" vertical="center"/>
    </xf>
    <xf numFmtId="0" fontId="8" fillId="3" borderId="25" xfId="0" applyFont="1" applyFill="1" applyBorder="1" applyAlignment="1">
      <alignment horizontal="center" vertical="center"/>
    </xf>
    <xf numFmtId="0" fontId="16" fillId="3" borderId="12"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5" fillId="7" borderId="0" xfId="0" applyFont="1" applyFill="1" applyAlignment="1">
      <alignment horizontal="center" vertical="center" wrapText="1"/>
    </xf>
  </cellXfs>
  <cellStyles count="10">
    <cellStyle name="Moeda 2" xfId="9" xr:uid="{FD20A688-030F-48A6-A769-98244F4FCD7F}"/>
    <cellStyle name="Normal" xfId="0" builtinId="0"/>
    <cellStyle name="Normal 2" xfId="3" xr:uid="{00000000-0005-0000-0000-000002000000}"/>
    <cellStyle name="Porcentagem" xfId="2" builtinId="5"/>
    <cellStyle name="Porcentagem 2" xfId="7" xr:uid="{C14D96DF-7C0C-4720-A0D5-4B7F7CB693A9}"/>
    <cellStyle name="Porcentagem 2 2" xfId="4" xr:uid="{00000000-0005-0000-0000-000004000000}"/>
    <cellStyle name="Vírgula" xfId="1" builtinId="3"/>
    <cellStyle name="Vírgula 2" xfId="6" xr:uid="{B16E3269-B5CC-4CDC-A2C1-1BAA5721C721}"/>
    <cellStyle name="Vírgula 3" xfId="5" xr:uid="{00000000-0005-0000-0000-000006000000}"/>
    <cellStyle name="Vírgula 3 2" xfId="8" xr:uid="{573DA7C4-4626-4638-81BB-82F7A2A5DABD}"/>
  </cellStyles>
  <dxfs count="46">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LEONARDO\01_SEDUC\01_Boletins\Boletim%20Abril%202005_R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lum"/>
      <sheetName val="Plan2"/>
      <sheetName val="Plan3"/>
      <sheetName val="cobertura quadra"/>
      <sheetName val="CRON REF"/>
      <sheetName val="cobertura_quadra"/>
      <sheetName val="CRON_REF"/>
      <sheetName val="planil"/>
      <sheetName val="cronograma físico-financeiro - "/>
    </sheetNames>
    <sheetDataSet>
      <sheetData sheetId="0" refreshError="1">
        <row r="3">
          <cell r="A3" t="str">
            <v>Obra :001 -  001</v>
          </cell>
        </row>
        <row r="4">
          <cell r="A4" t="str">
            <v xml:space="preserve">Total da Planilha - </v>
          </cell>
          <cell r="B4" t="str">
            <v>364.742,2448</v>
          </cell>
        </row>
        <row r="5">
          <cell r="A5" t="str">
            <v>Cód. Tarefa</v>
          </cell>
          <cell r="B5" t="str">
            <v>Descrição</v>
          </cell>
          <cell r="C5" t="str">
            <v>Unidade</v>
          </cell>
          <cell r="D5" t="str">
            <v>Valor Unitário</v>
          </cell>
        </row>
        <row r="6">
          <cell r="A6" t="str">
            <v>001</v>
          </cell>
          <cell r="B6" t="str">
            <v>BOLETIM DE REFERÊNCIA DE PREÇOS - ABRIL 2005</v>
          </cell>
          <cell r="D6">
            <v>364742.24479999999</v>
          </cell>
        </row>
        <row r="7">
          <cell r="A7" t="str">
            <v>001.01</v>
          </cell>
          <cell r="B7" t="str">
            <v>DEMOLIÇÃO E RETIRADA</v>
          </cell>
          <cell r="D7">
            <v>1590.6348</v>
          </cell>
        </row>
        <row r="8">
          <cell r="A8" t="str">
            <v>001.01.00020</v>
          </cell>
          <cell r="B8" t="str">
            <v>Demolição de cobertura construída c/telha de barro ou cerâmica</v>
          </cell>
          <cell r="C8" t="str">
            <v>M2</v>
          </cell>
          <cell r="D8">
            <v>2.6091000000000002</v>
          </cell>
        </row>
        <row r="9">
          <cell r="A9" t="str">
            <v>001.01.00040</v>
          </cell>
          <cell r="B9" t="str">
            <v>Demolição de cobertura construída c/telha de cimento amianto, alumínio, plastico e ferro galvanizado</v>
          </cell>
          <cell r="C9" t="str">
            <v>M2</v>
          </cell>
          <cell r="D9">
            <v>1.0871999999999999</v>
          </cell>
        </row>
        <row r="10">
          <cell r="A10" t="str">
            <v>001.01.00060</v>
          </cell>
          <cell r="B10" t="str">
            <v>Demolição de madeiramento de telhado constituído por tesouras (telha de barro)</v>
          </cell>
          <cell r="C10" t="str">
            <v>M2</v>
          </cell>
          <cell r="D10">
            <v>3.9278</v>
          </cell>
        </row>
        <row r="11">
          <cell r="A11" t="str">
            <v>001.01.00080</v>
          </cell>
          <cell r="B11" t="str">
            <v>Demolição de madeiramento de telhado constituído por tesouras (telha de cimento aminato e alumínio)</v>
          </cell>
          <cell r="C11" t="str">
            <v>M2</v>
          </cell>
          <cell r="D11">
            <v>3.3856999999999999</v>
          </cell>
        </row>
        <row r="12">
          <cell r="A12" t="str">
            <v>001.01.00100</v>
          </cell>
          <cell r="B12" t="str">
            <v>Demolição de madeiramento de telhado tipo pontaletados (telhas de barro)</v>
          </cell>
          <cell r="C12" t="str">
            <v>M2</v>
          </cell>
          <cell r="D12">
            <v>2.9251</v>
          </cell>
        </row>
        <row r="13">
          <cell r="A13" t="str">
            <v>001.01.00120</v>
          </cell>
          <cell r="B13" t="str">
            <v>Demolição de madeiramento de telhado tipo pontaletados (telhas de cimento aminato ou alumínio)</v>
          </cell>
          <cell r="C13" t="str">
            <v>M2</v>
          </cell>
          <cell r="D13">
            <v>2.9251</v>
          </cell>
        </row>
        <row r="14">
          <cell r="A14" t="str">
            <v>001.01.00130</v>
          </cell>
          <cell r="B14" t="str">
            <v>Demolição de Ripamento em Cobertura Barro ou Cerâmica</v>
          </cell>
          <cell r="C14" t="str">
            <v>m2</v>
          </cell>
          <cell r="D14">
            <v>0.19040000000000001</v>
          </cell>
        </row>
        <row r="15">
          <cell r="A15" t="str">
            <v>001.01.00140</v>
          </cell>
          <cell r="B15" t="str">
            <v>Demolição de estrutura de ferro  para  telhados</v>
          </cell>
          <cell r="C15" t="str">
            <v>M2</v>
          </cell>
          <cell r="D15">
            <v>8.0597999999999992</v>
          </cell>
        </row>
        <row r="16">
          <cell r="A16" t="str">
            <v>001.01.00160</v>
          </cell>
          <cell r="B16" t="str">
            <v>Retirada de cobertura de madeira - caibros e vigas</v>
          </cell>
          <cell r="C16" t="str">
            <v>ML</v>
          </cell>
          <cell r="D16">
            <v>0.20039999999999999</v>
          </cell>
        </row>
        <row r="17">
          <cell r="A17" t="str">
            <v>001.01.00180</v>
          </cell>
          <cell r="B17" t="str">
            <v>Retirada de cobertura de madeira - ripas</v>
          </cell>
          <cell r="C17" t="str">
            <v>ML</v>
          </cell>
          <cell r="D17">
            <v>0.1002</v>
          </cell>
        </row>
        <row r="18">
          <cell r="A18" t="str">
            <v>001.01.00200</v>
          </cell>
          <cell r="B18" t="str">
            <v>Retirada de cobertura em telhas de barro s/aproveitamento das cumeeiras e espigões</v>
          </cell>
          <cell r="C18" t="str">
            <v>UN</v>
          </cell>
          <cell r="D18">
            <v>0.27660000000000001</v>
          </cell>
        </row>
        <row r="19">
          <cell r="A19" t="str">
            <v>001.01.00220</v>
          </cell>
          <cell r="B19" t="str">
            <v>Retirada de cobertura em telhas de cimento aminato, alumínio, plástico ou ferro galvanizado</v>
          </cell>
          <cell r="C19" t="str">
            <v>UN</v>
          </cell>
          <cell r="D19">
            <v>3.6886000000000001</v>
          </cell>
        </row>
        <row r="20">
          <cell r="A20" t="str">
            <v>001.01.00240</v>
          </cell>
          <cell r="B20" t="str">
            <v>Retirada de cobertura em telhas cerãmicas ( plan , colonial , francesa , etc. )</v>
          </cell>
          <cell r="C20" t="str">
            <v>M2</v>
          </cell>
          <cell r="D20">
            <v>2.4449999999999998</v>
          </cell>
        </row>
        <row r="21">
          <cell r="A21" t="str">
            <v>001.01.00260</v>
          </cell>
          <cell r="B21" t="str">
            <v>Retirada de cobertura em telhas de cimento aminato, alumínio, plástico e c.g.</v>
          </cell>
          <cell r="C21" t="str">
            <v>M2</v>
          </cell>
          <cell r="D21">
            <v>1.3028999999999999</v>
          </cell>
        </row>
        <row r="22">
          <cell r="A22" t="str">
            <v>001.01.00280</v>
          </cell>
          <cell r="B22" t="str">
            <v>Retirada de madeiramento de telhado constituído por tesouras (telha de barro)</v>
          </cell>
          <cell r="C22" t="str">
            <v>M2</v>
          </cell>
          <cell r="D22">
            <v>3.0061</v>
          </cell>
        </row>
        <row r="23">
          <cell r="A23" t="str">
            <v>001.01.00300</v>
          </cell>
          <cell r="B23" t="str">
            <v>Retirada de madeiramento de telhado constituído por tesouras (telha de cimento amianto ou alumínio)</v>
          </cell>
          <cell r="C23" t="str">
            <v>M2</v>
          </cell>
          <cell r="D23">
            <v>2.5051000000000001</v>
          </cell>
        </row>
        <row r="24">
          <cell r="A24" t="str">
            <v>001.01.00320</v>
          </cell>
          <cell r="B24" t="str">
            <v>Retirada de madeiramento de telhado tipo pontaletados (telhas de barro)</v>
          </cell>
          <cell r="C24" t="str">
            <v>M2</v>
          </cell>
          <cell r="D24">
            <v>2.004</v>
          </cell>
        </row>
        <row r="25">
          <cell r="A25" t="str">
            <v>001.01.00340</v>
          </cell>
          <cell r="B25" t="str">
            <v>Retirada de madeiramento de telhado tipo pontaletados (telhas de cimento amianto ou alumínio)</v>
          </cell>
          <cell r="C25" t="str">
            <v>M2</v>
          </cell>
          <cell r="D25">
            <v>1.8036000000000001</v>
          </cell>
        </row>
        <row r="26">
          <cell r="A26" t="str">
            <v>001.01.00360</v>
          </cell>
          <cell r="B26" t="str">
            <v>Retirada de calhas e rufos metálicos</v>
          </cell>
          <cell r="C26" t="str">
            <v>M2</v>
          </cell>
          <cell r="D26">
            <v>3.0522</v>
          </cell>
        </row>
        <row r="27">
          <cell r="A27" t="str">
            <v>001.01.00380</v>
          </cell>
          <cell r="B27" t="str">
            <v>Demolição de revestimento de argamassa de cal e areia (inclusive emboço)</v>
          </cell>
          <cell r="C27" t="str">
            <v>M2</v>
          </cell>
          <cell r="D27">
            <v>1.9035</v>
          </cell>
        </row>
        <row r="28">
          <cell r="A28" t="str">
            <v>001.01.00400</v>
          </cell>
          <cell r="B28" t="str">
            <v>Demolição de revestimento de argamassa mista (inclusive emboço)</v>
          </cell>
          <cell r="C28" t="str">
            <v>M2</v>
          </cell>
          <cell r="D28">
            <v>2.8553000000000002</v>
          </cell>
        </row>
        <row r="29">
          <cell r="A29" t="str">
            <v>001.01.00420</v>
          </cell>
          <cell r="B29" t="str">
            <v>Demolição de revestimento de argamassa de cimento e areia (inclusive emboço)</v>
          </cell>
          <cell r="C29" t="str">
            <v>M2</v>
          </cell>
          <cell r="D29">
            <v>7.3181000000000003</v>
          </cell>
        </row>
        <row r="30">
          <cell r="A30" t="str">
            <v>001.01.00440</v>
          </cell>
          <cell r="B30" t="str">
            <v>Demolição de azulejos pastilas ladrilhos cerâmicos ou base de gres (inclusive emboço)</v>
          </cell>
          <cell r="C30" t="str">
            <v>M2</v>
          </cell>
          <cell r="D30">
            <v>7.0641999999999996</v>
          </cell>
        </row>
        <row r="31">
          <cell r="A31" t="str">
            <v>001.01.00460</v>
          </cell>
          <cell r="B31" t="str">
            <v>Demolição de mármore, pedra ou granito (inclusive emboço)</v>
          </cell>
          <cell r="C31" t="str">
            <v>M2</v>
          </cell>
          <cell r="D31">
            <v>7.0641999999999996</v>
          </cell>
        </row>
        <row r="32">
          <cell r="A32" t="str">
            <v>001.01.00480</v>
          </cell>
          <cell r="B32" t="str">
            <v>Demolição de quadro negro</v>
          </cell>
          <cell r="C32" t="str">
            <v>M2</v>
          </cell>
          <cell r="D32">
            <v>7.0641999999999996</v>
          </cell>
        </row>
        <row r="33">
          <cell r="A33" t="str">
            <v>001.01.00500</v>
          </cell>
          <cell r="B33" t="str">
            <v>Retirada de revestimento com mármore, pedra ou granito (inclusive emboço)</v>
          </cell>
          <cell r="C33" t="str">
            <v>M2</v>
          </cell>
          <cell r="D33">
            <v>6.5143000000000004</v>
          </cell>
        </row>
        <row r="34">
          <cell r="A34" t="str">
            <v>001.01.00520</v>
          </cell>
          <cell r="B34" t="str">
            <v>Demolição de forro de estuque (inclusive entarugamento de madeira)</v>
          </cell>
          <cell r="C34" t="str">
            <v>M2</v>
          </cell>
          <cell r="D34">
            <v>2.0588000000000002</v>
          </cell>
        </row>
        <row r="35">
          <cell r="A35" t="str">
            <v>001.01.00540</v>
          </cell>
          <cell r="B35" t="str">
            <v>Demolição de forro de madeira ou de gesso (incluso entarugamento)</v>
          </cell>
          <cell r="C35" t="str">
            <v>M2</v>
          </cell>
          <cell r="D35">
            <v>1.7394000000000001</v>
          </cell>
        </row>
        <row r="36">
          <cell r="A36" t="str">
            <v>001.01.00560</v>
          </cell>
          <cell r="B36" t="str">
            <v>Demolição somente das tábuas ou chapas de madeira ou de gesso</v>
          </cell>
          <cell r="C36" t="str">
            <v>M2</v>
          </cell>
          <cell r="D36">
            <v>2.6091000000000002</v>
          </cell>
        </row>
        <row r="37">
          <cell r="A37" t="str">
            <v>001.01.00580</v>
          </cell>
          <cell r="B37" t="str">
            <v>Demolição de lambris de madeira inclusive entarugamento</v>
          </cell>
          <cell r="C37" t="str">
            <v>M2</v>
          </cell>
          <cell r="D37">
            <v>7.0641999999999996</v>
          </cell>
        </row>
        <row r="38">
          <cell r="A38" t="str">
            <v>001.01.00600</v>
          </cell>
          <cell r="B38" t="str">
            <v>Demolição somente de chapas ou placas de lambris ou madeira</v>
          </cell>
          <cell r="C38" t="str">
            <v>M2</v>
          </cell>
          <cell r="D38">
            <v>4.3993000000000002</v>
          </cell>
        </row>
        <row r="39">
          <cell r="A39" t="str">
            <v>001.01.00620</v>
          </cell>
          <cell r="B39" t="str">
            <v>Retirada de todo o forro inclusive vigas e sarrafos</v>
          </cell>
          <cell r="C39" t="str">
            <v>M2</v>
          </cell>
          <cell r="D39">
            <v>9.2608999999999995</v>
          </cell>
        </row>
        <row r="40">
          <cell r="A40" t="str">
            <v>001.01.00640</v>
          </cell>
          <cell r="B40" t="str">
            <v>Retirada de todos os lambris inclusive caibros e sarrafos</v>
          </cell>
          <cell r="C40" t="str">
            <v>M2</v>
          </cell>
          <cell r="D40">
            <v>9.2608999999999995</v>
          </cell>
        </row>
        <row r="41">
          <cell r="A41" t="str">
            <v>001.01.00660</v>
          </cell>
          <cell r="B41" t="str">
            <v>Demolição de alvenaria de tijolos maciços</v>
          </cell>
          <cell r="C41" t="str">
            <v>M3</v>
          </cell>
          <cell r="D41">
            <v>17.935300000000002</v>
          </cell>
        </row>
        <row r="42">
          <cell r="A42" t="str">
            <v>001.01.00680</v>
          </cell>
          <cell r="B42" t="str">
            <v>Retirada de alvenaria de tijolos maciços</v>
          </cell>
          <cell r="C42" t="str">
            <v>M3</v>
          </cell>
          <cell r="D42">
            <v>33.967100000000002</v>
          </cell>
        </row>
        <row r="43">
          <cell r="A43" t="str">
            <v>001.01.00700</v>
          </cell>
          <cell r="B43" t="str">
            <v>Demolição de alvenaria de tijolos cerâmicos</v>
          </cell>
          <cell r="C43" t="str">
            <v>M3</v>
          </cell>
          <cell r="D43">
            <v>13.045400000000001</v>
          </cell>
        </row>
        <row r="44">
          <cell r="A44" t="str">
            <v>001.01.00720</v>
          </cell>
          <cell r="B44" t="str">
            <v>Demolição de alvenaria de blocos de concreto</v>
          </cell>
          <cell r="C44" t="str">
            <v>M3</v>
          </cell>
          <cell r="D44">
            <v>13.045400000000001</v>
          </cell>
        </row>
        <row r="45">
          <cell r="A45" t="str">
            <v>001.01.00740</v>
          </cell>
          <cell r="B45" t="str">
            <v>Retirada de alvenaria de blocos de concreto</v>
          </cell>
          <cell r="C45" t="str">
            <v>M3</v>
          </cell>
          <cell r="D45">
            <v>26.090800000000002</v>
          </cell>
        </row>
        <row r="46">
          <cell r="A46" t="str">
            <v>001.01.00760</v>
          </cell>
          <cell r="B46" t="str">
            <v>Demolição de alvenaria de pedra</v>
          </cell>
          <cell r="C46" t="str">
            <v>M3</v>
          </cell>
          <cell r="D46">
            <v>33.1633</v>
          </cell>
        </row>
        <row r="47">
          <cell r="A47" t="str">
            <v>001.01.00780</v>
          </cell>
          <cell r="B47" t="str">
            <v>Retirada de alvenaria de pedra</v>
          </cell>
          <cell r="C47" t="str">
            <v>M3</v>
          </cell>
          <cell r="D47">
            <v>37.511800000000001</v>
          </cell>
        </row>
        <row r="48">
          <cell r="A48" t="str">
            <v>001.01.00800</v>
          </cell>
          <cell r="B48" t="str">
            <v>Demolição de alvenaria de placas de concreto celular</v>
          </cell>
          <cell r="C48" t="str">
            <v>M3</v>
          </cell>
          <cell r="D48">
            <v>7.6139999999999999</v>
          </cell>
        </row>
        <row r="49">
          <cell r="A49" t="str">
            <v>001.01.00820</v>
          </cell>
          <cell r="B49" t="str">
            <v>Retirada de alvenaria de placas de concreto celular</v>
          </cell>
          <cell r="C49" t="str">
            <v>M3</v>
          </cell>
          <cell r="D49">
            <v>13.028600000000001</v>
          </cell>
        </row>
        <row r="50">
          <cell r="A50" t="str">
            <v>001.01.00840</v>
          </cell>
          <cell r="B50" t="str">
            <v>Demolição de alvenaria de adobo</v>
          </cell>
          <cell r="C50" t="str">
            <v>M3</v>
          </cell>
          <cell r="D50">
            <v>19.035</v>
          </cell>
        </row>
        <row r="51">
          <cell r="A51" t="str">
            <v>001.01.00860</v>
          </cell>
          <cell r="B51" t="str">
            <v>Demolição de elemento vazado</v>
          </cell>
          <cell r="C51" t="str">
            <v>M2</v>
          </cell>
          <cell r="D51">
            <v>24.4664</v>
          </cell>
        </row>
        <row r="52">
          <cell r="A52" t="str">
            <v>001.01.00880</v>
          </cell>
          <cell r="B52" t="str">
            <v>Demolição inclusive entarugamento de paredes divisórias de tábuas e chapas</v>
          </cell>
          <cell r="C52" t="str">
            <v>M2</v>
          </cell>
          <cell r="D52">
            <v>3.8069999999999999</v>
          </cell>
        </row>
        <row r="53">
          <cell r="A53" t="str">
            <v>001.01.00900</v>
          </cell>
          <cell r="B53" t="str">
            <v>Demolição apenas das tábuas ou chapas das paredes divisórias</v>
          </cell>
          <cell r="C53" t="str">
            <v>M2</v>
          </cell>
          <cell r="D53">
            <v>2.6648999999999998</v>
          </cell>
        </row>
        <row r="54">
          <cell r="A54" t="str">
            <v>001.01.00920</v>
          </cell>
          <cell r="B54" t="str">
            <v>Retirada de divisória tipo naval</v>
          </cell>
          <cell r="C54" t="str">
            <v>m2</v>
          </cell>
          <cell r="D54">
            <v>1.5227999999999999</v>
          </cell>
        </row>
        <row r="55">
          <cell r="A55" t="str">
            <v>001.01.00940</v>
          </cell>
          <cell r="B55" t="str">
            <v>Demolição de alvenaria de fundação de tijolos maciços inclusive escavações necessárias</v>
          </cell>
          <cell r="C55" t="str">
            <v>M3</v>
          </cell>
          <cell r="D55">
            <v>67.934200000000004</v>
          </cell>
        </row>
        <row r="56">
          <cell r="A56" t="str">
            <v>001.01.00960</v>
          </cell>
          <cell r="B56" t="str">
            <v>Demolição de alvenaria de fundações de pedra</v>
          </cell>
          <cell r="C56" t="str">
            <v>M3</v>
          </cell>
          <cell r="D56">
            <v>34.262999999999998</v>
          </cell>
        </row>
        <row r="57">
          <cell r="A57" t="str">
            <v>001.01.00980</v>
          </cell>
          <cell r="B57" t="str">
            <v>Demolição de concreto simples em fundação</v>
          </cell>
          <cell r="C57" t="str">
            <v>M3</v>
          </cell>
          <cell r="D57">
            <v>58.915799999999997</v>
          </cell>
        </row>
        <row r="58">
          <cell r="A58" t="str">
            <v>001.01.01000</v>
          </cell>
          <cell r="B58" t="str">
            <v>Demolição de concreto armado em fundações</v>
          </cell>
          <cell r="C58" t="str">
            <v>M3</v>
          </cell>
          <cell r="D58">
            <v>150.42070000000001</v>
          </cell>
        </row>
        <row r="59">
          <cell r="A59" t="str">
            <v>001.01.01020</v>
          </cell>
          <cell r="B59" t="str">
            <v>Demolição de concreto simples acima do embasamento</v>
          </cell>
          <cell r="C59" t="str">
            <v>M3</v>
          </cell>
          <cell r="D59">
            <v>48.915999999999997</v>
          </cell>
        </row>
        <row r="60">
          <cell r="A60" t="str">
            <v>001.01.01040</v>
          </cell>
          <cell r="B60" t="str">
            <v>Demolição de concreto armado acima do embasamento</v>
          </cell>
          <cell r="C60" t="str">
            <v>M3</v>
          </cell>
          <cell r="D60">
            <v>135.1079</v>
          </cell>
        </row>
        <row r="61">
          <cell r="A61" t="str">
            <v>001.01.01042</v>
          </cell>
          <cell r="B61" t="str">
            <v>Rasgo em piso de concreto simples 7.00 x 7.00 cm para passagem de tubulação, utilizando máquina corta piso manual com disco diamantado</v>
          </cell>
          <cell r="C61" t="str">
            <v>ml</v>
          </cell>
          <cell r="D61">
            <v>3.4912999999999998</v>
          </cell>
        </row>
        <row r="62">
          <cell r="A62" t="str">
            <v>001.01.01045</v>
          </cell>
          <cell r="B62" t="str">
            <v>Rasgo em piso de concreto simples 10.00 x 7.00 cm para passagem de tubulação, utilizando máquina corta piso manual com disco diamantado</v>
          </cell>
          <cell r="C62" t="str">
            <v>ml</v>
          </cell>
          <cell r="D62">
            <v>4.4429999999999996</v>
          </cell>
        </row>
        <row r="63">
          <cell r="A63" t="str">
            <v>001.01.01050</v>
          </cell>
          <cell r="B63" t="str">
            <v>Rasgo em piso de concreto simples 15.00 x 7.00 cm para passagem de tubulação, utilizando máquina corta piso manual com disco diamantado</v>
          </cell>
          <cell r="C63" t="str">
            <v>ml</v>
          </cell>
          <cell r="D63">
            <v>6.3464999999999998</v>
          </cell>
        </row>
        <row r="64">
          <cell r="A64" t="str">
            <v>001.01.01060</v>
          </cell>
          <cell r="B64" t="str">
            <v>Demolição de assoalhos de tábuas incl.rodapés e cordões</v>
          </cell>
          <cell r="C64" t="str">
            <v>M2</v>
          </cell>
          <cell r="D64">
            <v>6.8522999999999996</v>
          </cell>
        </row>
        <row r="65">
          <cell r="A65" t="str">
            <v>001.01.01080</v>
          </cell>
          <cell r="B65" t="str">
            <v>Demolição de assoalhos de tábuas apenas das tábuas</v>
          </cell>
          <cell r="C65" t="str">
            <v>M2</v>
          </cell>
          <cell r="D65">
            <v>2.7408999999999999</v>
          </cell>
        </row>
        <row r="66">
          <cell r="A66" t="str">
            <v>001.01.01100</v>
          </cell>
          <cell r="B66" t="str">
            <v>Retirada de todo piso assoalho de tábuas inclusive vigamento de peróba</v>
          </cell>
          <cell r="C66" t="str">
            <v>M2</v>
          </cell>
          <cell r="D66">
            <v>11.176299999999999</v>
          </cell>
        </row>
        <row r="67">
          <cell r="A67" t="str">
            <v>001.01.01120</v>
          </cell>
          <cell r="B67" t="str">
            <v>Demolição de pisos de tacos madeira inclusive argamassa de assentamento</v>
          </cell>
          <cell r="C67" t="str">
            <v>M2</v>
          </cell>
          <cell r="D67">
            <v>8.3957999999999995</v>
          </cell>
        </row>
        <row r="68">
          <cell r="A68" t="str">
            <v>001.01.01140</v>
          </cell>
          <cell r="B68" t="str">
            <v>Retirada de pisos de tacos madeira inclusive argamassa de assentamento</v>
          </cell>
          <cell r="C68" t="str">
            <v>M2</v>
          </cell>
          <cell r="D68">
            <v>10.020200000000001</v>
          </cell>
        </row>
        <row r="69">
          <cell r="A69" t="str">
            <v>001.01.01160</v>
          </cell>
          <cell r="B69" t="str">
            <v>Demolição de rodapé de madeira</v>
          </cell>
          <cell r="C69" t="str">
            <v>ML</v>
          </cell>
          <cell r="D69">
            <v>0.30459999999999998</v>
          </cell>
        </row>
        <row r="70">
          <cell r="A70" t="str">
            <v>001.01.01180</v>
          </cell>
          <cell r="B70" t="str">
            <v>Retirada de rodapé de madeira</v>
          </cell>
          <cell r="C70" t="str">
            <v>ML</v>
          </cell>
          <cell r="D70">
            <v>0.48730000000000001</v>
          </cell>
        </row>
        <row r="71">
          <cell r="A71" t="str">
            <v>001.01.01200</v>
          </cell>
          <cell r="B71" t="str">
            <v>Demolição de pisos de ladrilhos em geral</v>
          </cell>
          <cell r="C71" t="str">
            <v>M2</v>
          </cell>
          <cell r="D71">
            <v>3.0438999999999998</v>
          </cell>
        </row>
        <row r="72">
          <cell r="A72" t="str">
            <v>001.01.01220</v>
          </cell>
          <cell r="B72" t="str">
            <v>Demolição de ladrilhos em geral sobre base ou lastro de concreto</v>
          </cell>
          <cell r="C72" t="str">
            <v>M2</v>
          </cell>
          <cell r="D72">
            <v>6.0877999999999997</v>
          </cell>
        </row>
        <row r="73">
          <cell r="A73" t="str">
            <v>001.01.01240</v>
          </cell>
          <cell r="B73" t="str">
            <v>Demolição de pisos de granilite ou cimentado</v>
          </cell>
          <cell r="C73" t="str">
            <v>M2</v>
          </cell>
          <cell r="D73">
            <v>1.1307</v>
          </cell>
        </row>
        <row r="74">
          <cell r="A74" t="str">
            <v>001.01.01260</v>
          </cell>
          <cell r="B74" t="str">
            <v>Retirada de pavimentação em paralelepípedo</v>
          </cell>
          <cell r="C74" t="str">
            <v>M2</v>
          </cell>
          <cell r="D74">
            <v>3.4788000000000001</v>
          </cell>
        </row>
        <row r="75">
          <cell r="A75" t="str">
            <v>001.01.01280</v>
          </cell>
          <cell r="B75" t="str">
            <v>Demolição de pavimentação asfáltica p/processo manual</v>
          </cell>
          <cell r="C75" t="str">
            <v>M2</v>
          </cell>
          <cell r="D75">
            <v>5.7104999999999997</v>
          </cell>
        </row>
        <row r="76">
          <cell r="A76" t="str">
            <v>001.01.01300</v>
          </cell>
          <cell r="B76" t="str">
            <v>Demolição de pisos cimentados sobre base ou lastro concreto</v>
          </cell>
          <cell r="C76" t="str">
            <v>M2</v>
          </cell>
          <cell r="D76">
            <v>5.6529999999999996</v>
          </cell>
        </row>
        <row r="77">
          <cell r="A77" t="str">
            <v>001.01.01320</v>
          </cell>
          <cell r="B77" t="str">
            <v>Demolição de lastro de concreto</v>
          </cell>
          <cell r="C77" t="str">
            <v>M2</v>
          </cell>
          <cell r="D77">
            <v>3.0438999999999998</v>
          </cell>
        </row>
        <row r="78">
          <cell r="A78" t="str">
            <v>001.01.01340</v>
          </cell>
          <cell r="B78" t="str">
            <v>Retirada de vidros inteiros</v>
          </cell>
          <cell r="C78" t="str">
            <v>M2</v>
          </cell>
          <cell r="D78">
            <v>2.3028</v>
          </cell>
        </row>
        <row r="79">
          <cell r="A79" t="str">
            <v>001.01.01360</v>
          </cell>
          <cell r="B79" t="str">
            <v>Retirada de esquadrias de madeira inclusive batente</v>
          </cell>
          <cell r="C79" t="str">
            <v>M2</v>
          </cell>
          <cell r="D79">
            <v>3.4788000000000001</v>
          </cell>
        </row>
        <row r="80">
          <cell r="A80" t="str">
            <v>001.01.01380</v>
          </cell>
          <cell r="B80" t="str">
            <v>Retirada de esquadrias metálicas</v>
          </cell>
          <cell r="C80" t="str">
            <v>M2</v>
          </cell>
          <cell r="D80">
            <v>4.5599999999999996</v>
          </cell>
        </row>
        <row r="81">
          <cell r="A81" t="str">
            <v>001.01.01400</v>
          </cell>
          <cell r="B81" t="str">
            <v>Retirada de fechaduras</v>
          </cell>
          <cell r="C81" t="str">
            <v>UN</v>
          </cell>
          <cell r="D81">
            <v>2.3028</v>
          </cell>
        </row>
        <row r="82">
          <cell r="A82" t="str">
            <v>001.01.01420</v>
          </cell>
          <cell r="B82" t="str">
            <v>Retirada de esquadria de madeira, somente as folhas</v>
          </cell>
          <cell r="C82" t="str">
            <v>M2</v>
          </cell>
          <cell r="D82">
            <v>1.5441</v>
          </cell>
        </row>
        <row r="83">
          <cell r="A83" t="str">
            <v>001.01.01440</v>
          </cell>
          <cell r="B83" t="str">
            <v>Retirada de aparelhos de louça ou ferro sanitário</v>
          </cell>
          <cell r="C83" t="str">
            <v>UN</v>
          </cell>
          <cell r="D83">
            <v>8.3524999999999991</v>
          </cell>
        </row>
        <row r="84">
          <cell r="A84" t="str">
            <v>001.01.01460</v>
          </cell>
          <cell r="B84" t="str">
            <v>Retirada de caixa dágua pré fabricada</v>
          </cell>
          <cell r="C84" t="str">
            <v>UN</v>
          </cell>
          <cell r="D84">
            <v>13.9208</v>
          </cell>
        </row>
        <row r="85">
          <cell r="A85" t="str">
            <v>001.01.01480</v>
          </cell>
          <cell r="B85" t="str">
            <v>Demolição de tubulação de ferro galvanizado até 2 pol</v>
          </cell>
          <cell r="C85" t="str">
            <v>ML</v>
          </cell>
          <cell r="D85">
            <v>1.6705000000000001</v>
          </cell>
        </row>
        <row r="86">
          <cell r="A86" t="str">
            <v>001.01.01500</v>
          </cell>
          <cell r="B86" t="str">
            <v>Demolição de tubulação de ferro galvanizado acima de 2 pol</v>
          </cell>
          <cell r="C86" t="str">
            <v>ML</v>
          </cell>
          <cell r="D86">
            <v>2.7841999999999998</v>
          </cell>
        </row>
        <row r="87">
          <cell r="A87" t="str">
            <v>001.01.01520</v>
          </cell>
          <cell r="B87" t="str">
            <v>Retirada de tubo de ferro galvanizado até 2 pol</v>
          </cell>
          <cell r="C87" t="str">
            <v>ML</v>
          </cell>
          <cell r="D87">
            <v>2.7841999999999998</v>
          </cell>
        </row>
        <row r="88">
          <cell r="A88" t="str">
            <v>001.01.01540</v>
          </cell>
          <cell r="B88" t="str">
            <v>Retirada de tubo de ferro galvanizado acima de 2 pol</v>
          </cell>
          <cell r="C88" t="str">
            <v>ML</v>
          </cell>
          <cell r="D88">
            <v>3.3410000000000002</v>
          </cell>
        </row>
        <row r="89">
          <cell r="A89" t="str">
            <v>001.01.01560</v>
          </cell>
          <cell r="B89" t="str">
            <v>Demolição de tubo de f.f.ate 3 pol</v>
          </cell>
          <cell r="C89" t="str">
            <v>ML</v>
          </cell>
          <cell r="D89">
            <v>1.6705000000000001</v>
          </cell>
        </row>
        <row r="90">
          <cell r="A90" t="str">
            <v>001.01.01580</v>
          </cell>
          <cell r="B90" t="str">
            <v>Demolição de tubo de f.f.acima 3 pol</v>
          </cell>
          <cell r="C90" t="str">
            <v>ML</v>
          </cell>
          <cell r="D90">
            <v>2.7841999999999998</v>
          </cell>
        </row>
        <row r="91">
          <cell r="A91" t="str">
            <v>001.01.01600</v>
          </cell>
          <cell r="B91" t="str">
            <v>Retirada de tubo de f.f.ate 3 pol</v>
          </cell>
          <cell r="C91" t="str">
            <v>ML</v>
          </cell>
          <cell r="D91">
            <v>2.7841999999999998</v>
          </cell>
        </row>
        <row r="92">
          <cell r="A92" t="str">
            <v>001.01.01620</v>
          </cell>
          <cell r="B92" t="str">
            <v>Retirada de tubo de f.f.acima de 3 pol</v>
          </cell>
          <cell r="C92" t="str">
            <v>ML</v>
          </cell>
          <cell r="D92">
            <v>3.3410000000000002</v>
          </cell>
        </row>
        <row r="93">
          <cell r="A93" t="str">
            <v>001.01.01640</v>
          </cell>
          <cell r="B93" t="str">
            <v>Demolição de tubo de barro ou c.a.ate 3 pol</v>
          </cell>
          <cell r="C93" t="str">
            <v>ML</v>
          </cell>
          <cell r="D93">
            <v>1.1136999999999999</v>
          </cell>
        </row>
        <row r="94">
          <cell r="A94" t="str">
            <v>001.01.01660</v>
          </cell>
          <cell r="B94" t="str">
            <v>Demolição de tubo de barro ou c.a.acima de 3 pol</v>
          </cell>
          <cell r="C94" t="str">
            <v>ML</v>
          </cell>
          <cell r="D94">
            <v>1.6705000000000001</v>
          </cell>
        </row>
        <row r="95">
          <cell r="A95" t="str">
            <v>001.01.01680</v>
          </cell>
          <cell r="B95" t="str">
            <v>Retirada de tubos de barro ou cimento amianto até 3 pol</v>
          </cell>
          <cell r="C95" t="str">
            <v>ML</v>
          </cell>
          <cell r="D95">
            <v>3.3410000000000002</v>
          </cell>
        </row>
        <row r="96">
          <cell r="A96" t="str">
            <v>001.01.01700</v>
          </cell>
          <cell r="B96" t="str">
            <v>Retirada de tubos de barro ou cimento amianto acima de 3 pol</v>
          </cell>
          <cell r="C96" t="str">
            <v>ML</v>
          </cell>
          <cell r="D96">
            <v>3.8978000000000002</v>
          </cell>
        </row>
        <row r="97">
          <cell r="A97" t="str">
            <v>001.01.01720</v>
          </cell>
          <cell r="B97" t="str">
            <v>Retirada de registro ate 2 pol</v>
          </cell>
          <cell r="C97" t="str">
            <v>UN</v>
          </cell>
          <cell r="D97">
            <v>6.1250999999999998</v>
          </cell>
        </row>
        <row r="98">
          <cell r="A98" t="str">
            <v>001.01.01740</v>
          </cell>
          <cell r="B98" t="str">
            <v>Retirada de calhas e condutores</v>
          </cell>
          <cell r="C98" t="str">
            <v>ML</v>
          </cell>
          <cell r="D98">
            <v>1.2209000000000001</v>
          </cell>
        </row>
        <row r="99">
          <cell r="A99" t="str">
            <v>001.01.01760</v>
          </cell>
          <cell r="B99" t="str">
            <v>Execução de desentupimento de esgoto</v>
          </cell>
          <cell r="C99" t="str">
            <v>ML</v>
          </cell>
          <cell r="D99">
            <v>2.0348000000000002</v>
          </cell>
        </row>
        <row r="100">
          <cell r="A100" t="str">
            <v>001.01.01780</v>
          </cell>
          <cell r="B100" t="str">
            <v>Retirada de caixa de descarga</v>
          </cell>
          <cell r="C100" t="str">
            <v>UN</v>
          </cell>
          <cell r="D100">
            <v>5.3921999999999999</v>
          </cell>
        </row>
        <row r="101">
          <cell r="A101" t="str">
            <v>001.01.01800</v>
          </cell>
          <cell r="B101" t="str">
            <v>Retirada de bancadas, balcões ou pias (aço,granilite,ardósia,etc)</v>
          </cell>
          <cell r="C101" t="str">
            <v>M2</v>
          </cell>
          <cell r="D101">
            <v>9.2216000000000005</v>
          </cell>
        </row>
        <row r="102">
          <cell r="A102" t="str">
            <v>001.01.01820</v>
          </cell>
          <cell r="B102" t="str">
            <v>Demolição de quadro de luz e força</v>
          </cell>
          <cell r="C102" t="str">
            <v>UN</v>
          </cell>
          <cell r="D102">
            <v>13.9208</v>
          </cell>
        </row>
        <row r="103">
          <cell r="A103" t="str">
            <v>001.01.01840</v>
          </cell>
          <cell r="B103" t="str">
            <v>Retirada de quadro de luz e força</v>
          </cell>
          <cell r="C103" t="str">
            <v>UN</v>
          </cell>
          <cell r="D103">
            <v>19.489100000000001</v>
          </cell>
        </row>
        <row r="104">
          <cell r="A104" t="str">
            <v>001.01.01860</v>
          </cell>
          <cell r="B104" t="str">
            <v>Retirada de aparelhos incandecentes</v>
          </cell>
          <cell r="C104" t="str">
            <v>UN</v>
          </cell>
          <cell r="D104">
            <v>0.55679999999999996</v>
          </cell>
        </row>
        <row r="105">
          <cell r="A105" t="str">
            <v>001.01.01880</v>
          </cell>
          <cell r="B105" t="str">
            <v>Retirada de aparelhos fluorescentes</v>
          </cell>
          <cell r="C105" t="str">
            <v>UN</v>
          </cell>
          <cell r="D105">
            <v>2.2273000000000001</v>
          </cell>
        </row>
        <row r="106">
          <cell r="A106" t="str">
            <v>001.01.01900</v>
          </cell>
          <cell r="B106" t="str">
            <v>Demolição de tubulação elétrica ate 2.00 pol</v>
          </cell>
          <cell r="C106" t="str">
            <v>ML</v>
          </cell>
          <cell r="D106">
            <v>1.6705000000000001</v>
          </cell>
        </row>
        <row r="107">
          <cell r="A107" t="str">
            <v>001.01.01920</v>
          </cell>
          <cell r="B107" t="str">
            <v>Demolição de tubulação elétrica acima de 2.00 pol</v>
          </cell>
          <cell r="C107" t="str">
            <v>ML</v>
          </cell>
          <cell r="D107">
            <v>2.7841999999999998</v>
          </cell>
        </row>
        <row r="108">
          <cell r="A108" t="str">
            <v>001.01.01940</v>
          </cell>
          <cell r="B108" t="str">
            <v>Retirada de fiação (até cabo n.2 awg)</v>
          </cell>
          <cell r="C108" t="str">
            <v>ML</v>
          </cell>
          <cell r="D108">
            <v>0.1114</v>
          </cell>
        </row>
        <row r="109">
          <cell r="A109" t="str">
            <v>001.01.01960</v>
          </cell>
          <cell r="B109" t="str">
            <v>Retirada de fiação (do cabo 1/0 ate 4/0 awg)</v>
          </cell>
          <cell r="C109" t="str">
            <v>ML</v>
          </cell>
          <cell r="D109">
            <v>0.22270000000000001</v>
          </cell>
        </row>
        <row r="110">
          <cell r="A110" t="str">
            <v>001.01.01980</v>
          </cell>
          <cell r="B110" t="str">
            <v>Retirada de interruptores, tomadas, campainhas, etc. (inclusive, condutores e caixas)</v>
          </cell>
          <cell r="C110" t="str">
            <v>UN</v>
          </cell>
          <cell r="D110">
            <v>0.1114</v>
          </cell>
        </row>
        <row r="111">
          <cell r="A111" t="str">
            <v>001.01.02000</v>
          </cell>
          <cell r="B111" t="str">
            <v>Retirada de postes de madeira ou concreto ate 11.00 m</v>
          </cell>
          <cell r="C111" t="str">
            <v>UN</v>
          </cell>
          <cell r="D111">
            <v>17.455300000000001</v>
          </cell>
        </row>
        <row r="112">
          <cell r="A112" t="str">
            <v>001.01.02020</v>
          </cell>
          <cell r="B112" t="str">
            <v>Retirada de arruelas</v>
          </cell>
          <cell r="C112" t="str">
            <v>UN</v>
          </cell>
          <cell r="D112">
            <v>0.1114</v>
          </cell>
        </row>
        <row r="113">
          <cell r="A113" t="str">
            <v>001.01.02040</v>
          </cell>
          <cell r="B113" t="str">
            <v>Retirada de cruzeta de madeira</v>
          </cell>
          <cell r="C113" t="str">
            <v>UN</v>
          </cell>
          <cell r="D113">
            <v>0.27839999999999998</v>
          </cell>
        </row>
        <row r="114">
          <cell r="A114" t="str">
            <v>001.01.02060</v>
          </cell>
          <cell r="B114" t="str">
            <v>Retirada de isoladores</v>
          </cell>
          <cell r="C114" t="str">
            <v>UN</v>
          </cell>
          <cell r="D114">
            <v>0.55679999999999996</v>
          </cell>
        </row>
        <row r="115">
          <cell r="A115" t="str">
            <v>001.01.02080</v>
          </cell>
          <cell r="B115" t="str">
            <v>Retirada de mão francesa</v>
          </cell>
          <cell r="C115" t="str">
            <v>UN</v>
          </cell>
          <cell r="D115">
            <v>0.55679999999999996</v>
          </cell>
        </row>
        <row r="116">
          <cell r="A116" t="str">
            <v>001.01.02100</v>
          </cell>
          <cell r="B116" t="str">
            <v>Retirada de parafuso máquina ou francês</v>
          </cell>
          <cell r="C116" t="str">
            <v>UN</v>
          </cell>
          <cell r="D116">
            <v>0.55679999999999996</v>
          </cell>
        </row>
        <row r="117">
          <cell r="A117" t="str">
            <v>001.01.02120</v>
          </cell>
          <cell r="B117" t="str">
            <v>Retirada de pino p/isolador de 15 kv</v>
          </cell>
          <cell r="C117" t="str">
            <v>UN</v>
          </cell>
          <cell r="D117">
            <v>0.83520000000000005</v>
          </cell>
        </row>
        <row r="118">
          <cell r="A118" t="str">
            <v>001.01.02140</v>
          </cell>
          <cell r="B118" t="str">
            <v>Retirada de disjuntor monofásico, bifásico ou trifásico de 15 a até 200 a</v>
          </cell>
          <cell r="C118" t="str">
            <v>UN</v>
          </cell>
          <cell r="D118">
            <v>1.0174000000000001</v>
          </cell>
        </row>
        <row r="119">
          <cell r="A119" t="str">
            <v>001.01.02160</v>
          </cell>
          <cell r="B119" t="str">
            <v>Retirada de chave trifásica com fusíveis de 30a até 200a</v>
          </cell>
          <cell r="C119" t="str">
            <v>UN</v>
          </cell>
          <cell r="D119">
            <v>3.0522</v>
          </cell>
        </row>
        <row r="120">
          <cell r="A120" t="str">
            <v>001.01.02180</v>
          </cell>
          <cell r="B120" t="str">
            <v>Retirada de ventilador de teto completo</v>
          </cell>
          <cell r="C120" t="str">
            <v>UN</v>
          </cell>
          <cell r="D120">
            <v>1.526</v>
          </cell>
        </row>
        <row r="121">
          <cell r="A121" t="str">
            <v>001.01.02200</v>
          </cell>
          <cell r="B121" t="str">
            <v>Retirada de refletor com lâmpada</v>
          </cell>
          <cell r="C121" t="str">
            <v>UN</v>
          </cell>
          <cell r="D121">
            <v>1.526</v>
          </cell>
        </row>
        <row r="122">
          <cell r="A122" t="str">
            <v>001.01.02220</v>
          </cell>
          <cell r="B122" t="str">
            <v>Remanejamento de fancoils</v>
          </cell>
          <cell r="C122" t="str">
            <v>UN</v>
          </cell>
          <cell r="D122">
            <v>80.161600000000007</v>
          </cell>
        </row>
        <row r="123">
          <cell r="A123" t="str">
            <v>001.01.02240</v>
          </cell>
          <cell r="B123" t="str">
            <v>Retirada c/ remoção de transformador de at/bt-15 kv 75 a 150 kva</v>
          </cell>
          <cell r="C123" t="str">
            <v>UN</v>
          </cell>
          <cell r="D123">
            <v>199.11799999999999</v>
          </cell>
        </row>
        <row r="124">
          <cell r="A124" t="str">
            <v>001.01.02260</v>
          </cell>
          <cell r="B124" t="str">
            <v>Retirada com remoção de grupo motor-gerador de 60 a 250 kva</v>
          </cell>
          <cell r="C124" t="str">
            <v>UN</v>
          </cell>
          <cell r="D124">
            <v>199.11799999999999</v>
          </cell>
        </row>
        <row r="125">
          <cell r="A125" t="str">
            <v>001.01.02280</v>
          </cell>
          <cell r="B125" t="str">
            <v>Remoção de pintura a cal</v>
          </cell>
          <cell r="C125" t="str">
            <v>M2</v>
          </cell>
          <cell r="D125">
            <v>0.81220000000000003</v>
          </cell>
        </row>
        <row r="126">
          <cell r="A126" t="str">
            <v>001.01.02300</v>
          </cell>
          <cell r="B126" t="str">
            <v>Remoção de pintura a gesso cola ou base de látex (pva)</v>
          </cell>
          <cell r="C126" t="str">
            <v>M2</v>
          </cell>
          <cell r="D126">
            <v>1.0829</v>
          </cell>
        </row>
        <row r="127">
          <cell r="A127" t="str">
            <v>001.01.02320</v>
          </cell>
          <cell r="B127" t="str">
            <v>Remoção de pintura a óleo esmalte verniz ou grafite</v>
          </cell>
          <cell r="C127" t="str">
            <v>M2</v>
          </cell>
          <cell r="D127">
            <v>2.0588000000000002</v>
          </cell>
        </row>
        <row r="128">
          <cell r="A128" t="str">
            <v>001.01.02340</v>
          </cell>
          <cell r="B128" t="str">
            <v>Raspagem e lixamento de pintura a óleo esmalte verniz ou grafite</v>
          </cell>
          <cell r="C128" t="str">
            <v>M2</v>
          </cell>
          <cell r="D128">
            <v>1.5441</v>
          </cell>
        </row>
        <row r="129">
          <cell r="A129" t="str">
            <v>001.02</v>
          </cell>
          <cell r="B129" t="str">
            <v>SERVIÇOS PRELIMINARES</v>
          </cell>
          <cell r="D129">
            <v>3235.6857</v>
          </cell>
        </row>
        <row r="130">
          <cell r="A130" t="str">
            <v>001.02.00020</v>
          </cell>
          <cell r="B130" t="str">
            <v>Execução de Corte e destocamento inclusive remoção de árvore de pequeno porte com diâmetro até 15 cm</v>
          </cell>
          <cell r="C130" t="str">
            <v>un</v>
          </cell>
          <cell r="D130">
            <v>19.833600000000001</v>
          </cell>
        </row>
        <row r="131">
          <cell r="A131" t="str">
            <v>001.02.00040</v>
          </cell>
          <cell r="B131" t="str">
            <v>Execução de Corte e destocamento inclusive remoção de árvore de médio porte com diâmetro até 25 cm</v>
          </cell>
          <cell r="C131" t="str">
            <v>UN</v>
          </cell>
          <cell r="D131">
            <v>25.9434</v>
          </cell>
        </row>
        <row r="132">
          <cell r="A132" t="str">
            <v>001.02.00060</v>
          </cell>
          <cell r="B132" t="str">
            <v>Execução de Corte e destocamento de árvore de grande porte com diâmetro médio de 50 cm</v>
          </cell>
          <cell r="C132" t="str">
            <v>un</v>
          </cell>
          <cell r="D132">
            <v>115.05800000000001</v>
          </cell>
        </row>
        <row r="133">
          <cell r="A133" t="str">
            <v>001.02.00080</v>
          </cell>
          <cell r="B133" t="str">
            <v>Execução de Roçado em capoeirão c/empilhamento e queima de resíduos</v>
          </cell>
          <cell r="C133" t="str">
            <v>M2</v>
          </cell>
          <cell r="D133">
            <v>0.27450000000000002</v>
          </cell>
        </row>
        <row r="134">
          <cell r="A134" t="str">
            <v>001.02.00100</v>
          </cell>
          <cell r="B134" t="str">
            <v>Execução de Capinação de terreno inclusive retirada (bota fora)</v>
          </cell>
          <cell r="C134" t="str">
            <v>M2</v>
          </cell>
          <cell r="D134">
            <v>0.38069999999999998</v>
          </cell>
        </row>
        <row r="135">
          <cell r="A135" t="str">
            <v>001.02.00120</v>
          </cell>
          <cell r="B135" t="str">
            <v>Execução de Limpeza do terreno c/ retirada dos entulhos e queima dos mesmos</v>
          </cell>
          <cell r="C135" t="str">
            <v>M2</v>
          </cell>
          <cell r="D135">
            <v>0.30459999999999998</v>
          </cell>
        </row>
        <row r="136">
          <cell r="A136" t="str">
            <v>001.02.00160</v>
          </cell>
          <cell r="B136" t="str">
            <v>Fornecimento e Instalação de Tapume em chapa de madeira compensada 6.00 mm de espessura</v>
          </cell>
          <cell r="C136" t="str">
            <v>m2</v>
          </cell>
          <cell r="D136">
            <v>17.754799999999999</v>
          </cell>
        </row>
        <row r="137">
          <cell r="A137" t="str">
            <v>001.02.00180</v>
          </cell>
          <cell r="B137" t="str">
            <v>Fornecimento e Instalação de Tapume em Chapa Metálica e Fixado em Pilar de Madeira, com Parafusos Auto-Atarrachante,conf. det. SINFRA ( 8 Reaproveitamentos)</v>
          </cell>
          <cell r="C137" t="str">
            <v>ml</v>
          </cell>
          <cell r="D137">
            <v>20.6296</v>
          </cell>
        </row>
        <row r="138">
          <cell r="A138" t="str">
            <v>001.02.00200</v>
          </cell>
          <cell r="B138" t="str">
            <v>Execução de barracão de obra para alojamento</v>
          </cell>
          <cell r="C138" t="str">
            <v>m2</v>
          </cell>
          <cell r="D138">
            <v>65.298699999999997</v>
          </cell>
        </row>
        <row r="139">
          <cell r="A139" t="str">
            <v>001.02.00220</v>
          </cell>
          <cell r="B139" t="str">
            <v>Execução de barracão de obra para depósito ou refeitório</v>
          </cell>
          <cell r="C139" t="str">
            <v>m2</v>
          </cell>
          <cell r="D139">
            <v>62.970100000000002</v>
          </cell>
        </row>
        <row r="140">
          <cell r="A140" t="str">
            <v>001.02.00310</v>
          </cell>
          <cell r="B140" t="str">
            <v>Instalações Provisórias em Estrutura Metálica Tipo Conteiner (Almoxarifado, Depósito, Escritório, Ferramentaria, etc.) dim. 1.50x1.80x3.00 mts</v>
          </cell>
          <cell r="C140" t="str">
            <v>mês</v>
          </cell>
          <cell r="D140">
            <v>180</v>
          </cell>
        </row>
        <row r="141">
          <cell r="A141" t="str">
            <v>001.02.00320</v>
          </cell>
          <cell r="B141" t="str">
            <v>Execução de instalação provisória de água e esgoto</v>
          </cell>
          <cell r="C141" t="str">
            <v>UN</v>
          </cell>
          <cell r="D141">
            <v>769.67160000000001</v>
          </cell>
        </row>
        <row r="142">
          <cell r="A142" t="str">
            <v>001.02.00340</v>
          </cell>
          <cell r="B142" t="str">
            <v>Execução de instalação provisória de luz e força</v>
          </cell>
          <cell r="C142" t="str">
            <v>UN</v>
          </cell>
          <cell r="D142">
            <v>866.22799999999995</v>
          </cell>
        </row>
        <row r="143">
          <cell r="A143" t="str">
            <v>001.02.00380</v>
          </cell>
          <cell r="B143" t="str">
            <v>Fornecimento e instalação de placa de obra,de 5,00x3,00m,conforme detalhe da seet</v>
          </cell>
          <cell r="C143" t="str">
            <v>UN</v>
          </cell>
          <cell r="D143">
            <v>1009.9981</v>
          </cell>
        </row>
        <row r="144">
          <cell r="A144" t="str">
            <v>001.02.00400</v>
          </cell>
          <cell r="B144" t="str">
            <v>Fornecimento e instalação de placa de obra</v>
          </cell>
          <cell r="C144" t="str">
            <v>M2</v>
          </cell>
          <cell r="D144">
            <v>73.5017</v>
          </cell>
        </row>
        <row r="145">
          <cell r="A145" t="str">
            <v>001.02.00420</v>
          </cell>
          <cell r="B145" t="str">
            <v>Execução de locação da obra c/aparelhos topográficos p/medição considerar as faces externas das paredes</v>
          </cell>
          <cell r="C145" t="str">
            <v>M2</v>
          </cell>
          <cell r="D145">
            <v>1.2089000000000001</v>
          </cell>
        </row>
        <row r="146">
          <cell r="A146" t="str">
            <v>001.02.00440</v>
          </cell>
          <cell r="B146" t="str">
            <v>Execução de locação da obra c/tábuas corridas p/medição considerar as faces externas das paredes</v>
          </cell>
          <cell r="C146" t="str">
            <v>M2</v>
          </cell>
          <cell r="D146">
            <v>2.7069999999999999</v>
          </cell>
        </row>
        <row r="147">
          <cell r="A147" t="str">
            <v>001.02.00460</v>
          </cell>
          <cell r="B147" t="str">
            <v>Locação de linhas estaqueadas de 20 em 20 m para construção de muro, sem nivelamento</v>
          </cell>
          <cell r="C147" t="str">
            <v>ml</v>
          </cell>
          <cell r="D147">
            <v>1.5085999999999999</v>
          </cell>
        </row>
        <row r="148">
          <cell r="A148" t="str">
            <v>001.02.00480</v>
          </cell>
          <cell r="B148" t="str">
            <v>Locação de linhas estaqueadas de 20 em 20 m para construção de muro, com nivelamento</v>
          </cell>
          <cell r="C148" t="str">
            <v>ml</v>
          </cell>
          <cell r="D148">
            <v>2.4138000000000002</v>
          </cell>
        </row>
        <row r="149">
          <cell r="A149" t="str">
            <v>001.03</v>
          </cell>
          <cell r="B149" t="str">
            <v>MOVIMENTO DE TERRA</v>
          </cell>
          <cell r="D149">
            <v>268.12540000000001</v>
          </cell>
        </row>
        <row r="150">
          <cell r="A150" t="str">
            <v>001.03.00020</v>
          </cell>
          <cell r="B150" t="str">
            <v>Escavação manual de vala profund. até 2 mts em solo de 1ª categoria -   qualquer que seja o teor de umidade que apresente</v>
          </cell>
          <cell r="C150" t="str">
            <v>m3</v>
          </cell>
          <cell r="D150">
            <v>15.228</v>
          </cell>
        </row>
        <row r="151">
          <cell r="A151" t="str">
            <v>001.03.00030</v>
          </cell>
          <cell r="B151" t="str">
            <v>Escavação manual de vala profund. de 2 a 4 mts em solo de 1ª categoria -  qualquer que seja o teor de umidade que apresente</v>
          </cell>
          <cell r="C151" t="str">
            <v>m3</v>
          </cell>
          <cell r="D151">
            <v>17.131499999999999</v>
          </cell>
        </row>
        <row r="152">
          <cell r="A152" t="str">
            <v>001.03.00040</v>
          </cell>
          <cell r="B152" t="str">
            <v>Escavação manual em terra compacta ate 1,50m em material de primeira catergoria</v>
          </cell>
          <cell r="C152" t="str">
            <v>M3</v>
          </cell>
          <cell r="D152">
            <v>10.659599999999999</v>
          </cell>
        </row>
        <row r="153">
          <cell r="A153" t="str">
            <v>001.03.00060</v>
          </cell>
          <cell r="B153" t="str">
            <v>Escavação manual em terra compacta de 1,50 ate 4,00 m</v>
          </cell>
          <cell r="C153" t="str">
            <v>M3</v>
          </cell>
          <cell r="D153">
            <v>19.035</v>
          </cell>
        </row>
        <row r="154">
          <cell r="A154" t="str">
            <v>001.03.00080</v>
          </cell>
          <cell r="B154" t="str">
            <v>Escavação manual em terra dura ate 1,50m de profundidade</v>
          </cell>
          <cell r="C154" t="str">
            <v>M3</v>
          </cell>
          <cell r="D154">
            <v>13.7052</v>
          </cell>
        </row>
        <row r="155">
          <cell r="A155" t="str">
            <v>001.03.00100</v>
          </cell>
          <cell r="B155" t="str">
            <v>Escavação manual em terra dura de 1,50 a 4,00m de profundidade</v>
          </cell>
          <cell r="C155" t="str">
            <v>M3</v>
          </cell>
          <cell r="D155">
            <v>22.841999999999999</v>
          </cell>
        </row>
        <row r="156">
          <cell r="A156" t="str">
            <v>001.03.00110</v>
          </cell>
          <cell r="B156" t="str">
            <v>Reaterro manual de valas c/o proprio material escavado incl.serviços de apiloamento com masso de 30 kg</v>
          </cell>
          <cell r="C156" t="str">
            <v>m3</v>
          </cell>
          <cell r="D156">
            <v>7.4237000000000002</v>
          </cell>
        </row>
        <row r="157">
          <cell r="A157" t="str">
            <v>001.03.00120</v>
          </cell>
          <cell r="B157" t="str">
            <v>Reaterro manual de valas c/o proprio material escavado incl.serviços de apiloamento com masso de 30 kg a 60 kg</v>
          </cell>
          <cell r="C157" t="str">
            <v>m3</v>
          </cell>
          <cell r="D157">
            <v>8.1851000000000003</v>
          </cell>
        </row>
        <row r="158">
          <cell r="A158" t="str">
            <v>001.03.00130</v>
          </cell>
          <cell r="B158" t="str">
            <v>Reaterro Mecanizado de Vala Empregando Compactador  de Placa Vibratória Movido à Diesel VPY 1750</v>
          </cell>
          <cell r="C158" t="str">
            <v>m3</v>
          </cell>
          <cell r="D158">
            <v>1.2639</v>
          </cell>
        </row>
        <row r="159">
          <cell r="A159" t="str">
            <v>001.03.00140</v>
          </cell>
          <cell r="B159" t="str">
            <v>Aterro interno entre baldrames em camada de 20 cm, utilizando compactador mecânico (tipo sapo mecânico), incluindo transporte e espalhamento do material</v>
          </cell>
          <cell r="C159" t="str">
            <v>m3</v>
          </cell>
          <cell r="D159">
            <v>15.5708</v>
          </cell>
        </row>
        <row r="160">
          <cell r="A160" t="str">
            <v>001.03.00200</v>
          </cell>
          <cell r="B160" t="str">
            <v>Apiloamento de fundo de valas ou cavas com masso ate 30 kg</v>
          </cell>
          <cell r="C160" t="str">
            <v>M2</v>
          </cell>
          <cell r="D160">
            <v>4.3780999999999999</v>
          </cell>
        </row>
        <row r="161">
          <cell r="A161" t="str">
            <v>001.03.00220</v>
          </cell>
          <cell r="B161" t="str">
            <v>Apiloamento de fundo de valas ou cavas com masso de 30 a 60 kg</v>
          </cell>
          <cell r="C161" t="str">
            <v>M2</v>
          </cell>
          <cell r="D161">
            <v>6.4718999999999998</v>
          </cell>
        </row>
        <row r="162">
          <cell r="A162" t="str">
            <v>001.03.00240</v>
          </cell>
          <cell r="B162" t="str">
            <v>Espalhamento manual de terra descarregada</v>
          </cell>
          <cell r="C162" t="str">
            <v>m3</v>
          </cell>
          <cell r="D162">
            <v>1.5227999999999999</v>
          </cell>
        </row>
        <row r="163">
          <cell r="A163" t="str">
            <v>001.03.00280</v>
          </cell>
          <cell r="B163" t="str">
            <v>Aquisição de material para aterro (material de base ou subbase)</v>
          </cell>
          <cell r="C163" t="str">
            <v>m3</v>
          </cell>
          <cell r="D163">
            <v>7.03</v>
          </cell>
        </row>
        <row r="164">
          <cell r="A164" t="str">
            <v>001.03.00300</v>
          </cell>
          <cell r="B164" t="str">
            <v>Escavação manual a céu aberto para tubulões</v>
          </cell>
          <cell r="C164" t="str">
            <v>M3</v>
          </cell>
          <cell r="D164">
            <v>67.300799999999995</v>
          </cell>
        </row>
        <row r="165">
          <cell r="A165" t="str">
            <v>001.03.00310</v>
          </cell>
          <cell r="B165" t="str">
            <v>Escavação Mecanizada Com Perfuratriz com Diâmetro Médio de Perfuração de 80 cm</v>
          </cell>
          <cell r="C165" t="str">
            <v>ml</v>
          </cell>
          <cell r="D165">
            <v>8.5</v>
          </cell>
        </row>
        <row r="166">
          <cell r="A166" t="str">
            <v>001.03.00340</v>
          </cell>
          <cell r="B166" t="str">
            <v>Movimento de terra c/ corte e aterro compensado e c/ volume de corte excedente compensado manual em terreno mole</v>
          </cell>
          <cell r="C166" t="str">
            <v>M3</v>
          </cell>
          <cell r="D166">
            <v>9.5175000000000001</v>
          </cell>
        </row>
        <row r="167">
          <cell r="A167" t="str">
            <v>001.03.00360</v>
          </cell>
          <cell r="B167" t="str">
            <v>Movimento de terra c/ corte e aterro compensado e c/ volume de corte excedente compensado manual em terreno duro</v>
          </cell>
          <cell r="C167" t="str">
            <v>M3</v>
          </cell>
          <cell r="D167">
            <v>11.420999999999999</v>
          </cell>
        </row>
        <row r="168">
          <cell r="A168" t="str">
            <v>001.03.00380</v>
          </cell>
          <cell r="B168" t="str">
            <v>Movimento de terra c/ corte e aterro compensado e c/ volume de aterro por empréstimo volume compensado manual em terreno mole</v>
          </cell>
          <cell r="C168" t="str">
            <v>M3</v>
          </cell>
          <cell r="D168">
            <v>9.5175000000000001</v>
          </cell>
        </row>
        <row r="169">
          <cell r="A169" t="str">
            <v>001.03.00400</v>
          </cell>
          <cell r="B169" t="str">
            <v>Movimento de terra c/ corte e aterro compensado e c/ volume de aterro por empréstimo volume compensado manual em terreno duro</v>
          </cell>
          <cell r="C169" t="str">
            <v>M3</v>
          </cell>
          <cell r="D169">
            <v>11.420999999999999</v>
          </cell>
        </row>
        <row r="170">
          <cell r="A170" t="str">
            <v>001.04</v>
          </cell>
          <cell r="B170" t="str">
            <v>FUNDAÇÕES</v>
          </cell>
          <cell r="D170">
            <v>6408.5231000000003</v>
          </cell>
        </row>
        <row r="171">
          <cell r="A171" t="str">
            <v>001.04.00020</v>
          </cell>
          <cell r="B171" t="str">
            <v>Fornecimento, Lançamento e Aplicação de Lastro de Concreto c/ betoneira em fundações 1:5:10 c/167 kg cim/m3</v>
          </cell>
          <cell r="C171" t="str">
            <v>m3</v>
          </cell>
          <cell r="D171">
            <v>156.33449999999999</v>
          </cell>
        </row>
        <row r="172">
          <cell r="A172" t="str">
            <v>001.04.00105</v>
          </cell>
          <cell r="B172" t="str">
            <v>Fornecimento, confecção, transporte e aplicação de concreto 10 Mpa (241 kgcimento/m3),em fundações, virado na obra, composto por cimento portland CP 32 F, areia lavada tipo média a grossa, seixo rolado, e equipamentos.</v>
          </cell>
          <cell r="C172" t="str">
            <v>m3</v>
          </cell>
          <cell r="D172">
            <v>170.2595</v>
          </cell>
        </row>
        <row r="173">
          <cell r="A173" t="str">
            <v>001.04.00106</v>
          </cell>
          <cell r="B173" t="str">
            <v>Fornecimento, confecção, transporte e aplicação de concreto 13,5 Mpa (268 kgcimento/m3) em fundações, virado na obra, composto por cimento portland CP 32 F, areia lavada tipo média a grossa, seixo rolado, e equipamentos.</v>
          </cell>
          <cell r="C173" t="str">
            <v>m3</v>
          </cell>
          <cell r="D173">
            <v>177.58349999999999</v>
          </cell>
        </row>
        <row r="174">
          <cell r="A174" t="str">
            <v>001.04.00107</v>
          </cell>
          <cell r="B174" t="str">
            <v>Fornecimento, confecção, transporte e aplicação de concreto 15 Mpa (280 kgcimento/m3),em fundações, virado na obra, composto por cimento portland CP 32 F, areia lavada tipo média a grossa, seixo rolado, e equipamentos.</v>
          </cell>
          <cell r="C174" t="str">
            <v>m3</v>
          </cell>
          <cell r="D174">
            <v>174.21950000000001</v>
          </cell>
        </row>
        <row r="175">
          <cell r="A175" t="str">
            <v>001.04.00108</v>
          </cell>
          <cell r="B175" t="str">
            <v>Fornecimento, confecção, transporte e aplicação de concreto 18 Mpa (305 kgcimento/m3) em fundações, virado na obra, composto por cimento portland CP 32 F, areia lavada tipo média a grossa, seixo rolado, e equipamentos.</v>
          </cell>
          <cell r="C175" t="str">
            <v>m3</v>
          </cell>
          <cell r="D175">
            <v>187.62350000000001</v>
          </cell>
        </row>
        <row r="176">
          <cell r="A176" t="str">
            <v>001.04.00109</v>
          </cell>
          <cell r="B176" t="str">
            <v>Fornecimento, confecção, transporte e aplicação de concreto 20 Mpa (322 kgcimento/m3) em fundações, virado na obra, composto por cimento portland CP 32 F, areia lavada tipo média a grossa, seixo rolado, e equipamentos.</v>
          </cell>
          <cell r="C176" t="str">
            <v>m3</v>
          </cell>
          <cell r="D176">
            <v>201.55289999999999</v>
          </cell>
        </row>
        <row r="177">
          <cell r="A177" t="str">
            <v>001.04.00110</v>
          </cell>
          <cell r="B177" t="str">
            <v>Fornecimento, confecção, transporte e aplicação de concreto 21 Mpa (331 kgcimento/m3) em fundações, virado na obra, composto por cimento portland CP 32 F, areia lavada tipo média a grossa, seixo rolado, e equipamentos.</v>
          </cell>
          <cell r="C177" t="str">
            <v>m3</v>
          </cell>
          <cell r="D177">
            <v>188.06649999999999</v>
          </cell>
        </row>
        <row r="178">
          <cell r="A178" t="str">
            <v>001.04.00111</v>
          </cell>
          <cell r="B178" t="str">
            <v>Fornecimento, confecção, transporte e aplicação de concreto 25 Mpa (367 kgcimento/m3) em fundações, virado na obra, composto por cimento portland CP 32 F, areia lavada tipo média a grossa, seixo rolado, e equipamentos.</v>
          </cell>
          <cell r="C178" t="str">
            <v>m3</v>
          </cell>
          <cell r="D178">
            <v>197.83949999999999</v>
          </cell>
        </row>
        <row r="179">
          <cell r="A179" t="str">
            <v>001.04.00205</v>
          </cell>
          <cell r="B179" t="str">
            <v>Fornecimento, confecção, transporte e aplicação de concreto 10 Mpa (241 kgcimento/m3),em fundações, virado na obra, composto por cimento portland CP 32 F, areia lavada tipo média a grossa, pedra granitica britada, e equipamentos.</v>
          </cell>
          <cell r="C179" t="str">
            <v>m3</v>
          </cell>
          <cell r="D179">
            <v>179.58090000000001</v>
          </cell>
        </row>
        <row r="180">
          <cell r="A180" t="str">
            <v>001.04.00206</v>
          </cell>
          <cell r="B180" t="str">
            <v>Fornecimento, confecção, transporte e aplicação de concreto 13,5 Mpa (268 kgcimento/m3) em fundações, virado na obra, composto por cimento portland CP 32 F, areia lavada tipo média a grossa, pedra granitica britada, e equipamentos.</v>
          </cell>
          <cell r="C180" t="str">
            <v>m3</v>
          </cell>
          <cell r="D180">
            <v>186.9049</v>
          </cell>
        </row>
        <row r="181">
          <cell r="A181" t="str">
            <v>001.04.00207</v>
          </cell>
          <cell r="B181" t="str">
            <v>Fornecimento, confecção, transporte e aplicação de concreto 15 Mpa (280 kgcimento/m3),em fundações, virado na obra, composto por cimento portland CP 32 F, areia lavada tipo média a grossa, pedra granitica britada, e equipamentos.</v>
          </cell>
          <cell r="C181" t="str">
            <v>m3</v>
          </cell>
          <cell r="D181">
            <v>190.1549</v>
          </cell>
        </row>
        <row r="182">
          <cell r="A182" t="str">
            <v>001.04.00208</v>
          </cell>
          <cell r="B182" t="str">
            <v>Fornecimento, confecção, transporte e aplicação de concreto 18 Mpa (305 kgcimento/m3) em fundações, virado na obra, composto por cimento portland CP 32 F, areia lavada tipo média a grossa, pedra granitica britada, e equipamentos.</v>
          </cell>
          <cell r="C182" t="str">
            <v>m3</v>
          </cell>
          <cell r="D182">
            <v>196.94489999999999</v>
          </cell>
        </row>
        <row r="183">
          <cell r="A183" t="str">
            <v>001.04.00209</v>
          </cell>
          <cell r="B183" t="str">
            <v>Fornecimento, confecção, transporte e aplicação de concreto 20 Mpa (322 kgcimento/m3) em fundações, virado na obra, composto por cimento portland CP 32 F, areia lavada tipo média a grossa, pedra granitica britada, e equipamentos.</v>
          </cell>
          <cell r="C183" t="str">
            <v>m3</v>
          </cell>
          <cell r="D183">
            <v>201.55289999999999</v>
          </cell>
        </row>
        <row r="184">
          <cell r="A184" t="str">
            <v>001.04.00210</v>
          </cell>
          <cell r="B184" t="str">
            <v>Fornecimento, confecção, transporte e aplicação de concreto 21 Mpa (331 kgcimento/m3) em fundações, virado na obra, composto por cimento portland CP 32 F, areia lavada tipo média a grossa, pedra granitica britada, e equipamentos.</v>
          </cell>
          <cell r="C184" t="str">
            <v>m3</v>
          </cell>
          <cell r="D184">
            <v>204.00190000000001</v>
          </cell>
        </row>
        <row r="185">
          <cell r="A185" t="str">
            <v>001.04.00211</v>
          </cell>
          <cell r="B185" t="str">
            <v>Fornecimento, confecção, transporte e aplicação de concreto 25 Mpa (367 kgcimento/m3) em fundações, virado na obra, composto por cimento portland CP 32 F, areia lavada tipo média a grossa, pedra granitica britada, e equipamentos.</v>
          </cell>
          <cell r="C185" t="str">
            <v>m3</v>
          </cell>
          <cell r="D185">
            <v>221.38890000000001</v>
          </cell>
        </row>
        <row r="186">
          <cell r="A186" t="str">
            <v>001.04.00220</v>
          </cell>
          <cell r="B186" t="str">
            <v>Fornecimento, Transporte, Lançamento e Aplicação de Concreto usinado em fundação Fck= 13,5 Mpa</v>
          </cell>
          <cell r="C186" t="str">
            <v>m3</v>
          </cell>
          <cell r="D186">
            <v>219.32470000000001</v>
          </cell>
        </row>
        <row r="187">
          <cell r="A187" t="str">
            <v>001.04.00240</v>
          </cell>
          <cell r="B187" t="str">
            <v>Fornecimento, Transporte, Lançamento e Aplicação de Concreto usinado em fundação, Fck=15 mpa</v>
          </cell>
          <cell r="C187" t="str">
            <v>m3</v>
          </cell>
          <cell r="D187">
            <v>230.87469999999999</v>
          </cell>
        </row>
        <row r="188">
          <cell r="A188" t="str">
            <v>001.04.00260</v>
          </cell>
          <cell r="B188" t="str">
            <v>Fornecimento, Transporte, Lançamento e Aplicação de Concreto usinado em fundação Fck= 18 Mpa</v>
          </cell>
          <cell r="C188" t="str">
            <v>m3</v>
          </cell>
          <cell r="D188">
            <v>236.12469999999999</v>
          </cell>
        </row>
        <row r="189">
          <cell r="A189" t="str">
            <v>001.04.00280</v>
          </cell>
          <cell r="B189" t="str">
            <v>Fornecimento, Transporte, Lançamento e Aplicação de Concreto usinado em fundação Fck= 20 mpa</v>
          </cell>
          <cell r="C189" t="str">
            <v>m3</v>
          </cell>
          <cell r="D189">
            <v>249.7747</v>
          </cell>
        </row>
        <row r="190">
          <cell r="A190" t="str">
            <v>001.04.00290</v>
          </cell>
          <cell r="B190" t="str">
            <v>Fornecimento, Transporte, Lançamento e Aplicação de Concreto usinado em fundação Fck= 25 mpa</v>
          </cell>
          <cell r="C190" t="str">
            <v>m3</v>
          </cell>
          <cell r="D190">
            <v>260.2747</v>
          </cell>
        </row>
        <row r="191">
          <cell r="A191" t="str">
            <v>001.04.00300</v>
          </cell>
          <cell r="B191" t="str">
            <v>Forma inclusive desforma comum de tábua para fundações sem reaproveitamento</v>
          </cell>
          <cell r="C191" t="str">
            <v>M2</v>
          </cell>
          <cell r="D191">
            <v>33.5563</v>
          </cell>
        </row>
        <row r="192">
          <cell r="A192" t="str">
            <v>001.04.00320</v>
          </cell>
          <cell r="B192" t="str">
            <v>Forma inclusive desforma comum de tábua para fundações c/ 01 reaproveitamento</v>
          </cell>
          <cell r="C192" t="str">
            <v>M2</v>
          </cell>
          <cell r="D192">
            <v>21.167300000000001</v>
          </cell>
        </row>
        <row r="193">
          <cell r="A193" t="str">
            <v>001.04.00340</v>
          </cell>
          <cell r="B193" t="str">
            <v>Forma inclusive desforma comum de tábua para fundações c/ 02 reaproveitamentos</v>
          </cell>
          <cell r="C193" t="str">
            <v>m2</v>
          </cell>
          <cell r="D193">
            <v>17.304300000000001</v>
          </cell>
        </row>
        <row r="194">
          <cell r="A194" t="str">
            <v>001.04.00360</v>
          </cell>
          <cell r="B194" t="str">
            <v>Forma inclusive desforma comum de tábua para fundações c/ 03 reaproveitamentos</v>
          </cell>
          <cell r="C194" t="str">
            <v>m2</v>
          </cell>
          <cell r="D194">
            <v>15.972799999999999</v>
          </cell>
        </row>
        <row r="195">
          <cell r="A195" t="str">
            <v>001.04.00365</v>
          </cell>
          <cell r="B195" t="str">
            <v>Forma inclusive desforma comum de tábua para fundações c/ 04 reaproveitamentos</v>
          </cell>
          <cell r="C195" t="str">
            <v>m2</v>
          </cell>
          <cell r="D195">
            <v>15.2928</v>
          </cell>
        </row>
        <row r="196">
          <cell r="A196" t="str">
            <v>001.04.00400</v>
          </cell>
          <cell r="B196" t="str">
            <v>Fornecimento e Aplicação de Aço CA 50</v>
          </cell>
          <cell r="C196" t="str">
            <v>KG</v>
          </cell>
          <cell r="D196">
            <v>4.6759000000000004</v>
          </cell>
        </row>
        <row r="197">
          <cell r="A197" t="str">
            <v>001.04.00420</v>
          </cell>
          <cell r="B197" t="str">
            <v>Fornecimento e Aplicação de Aço CA - 60</v>
          </cell>
          <cell r="C197" t="str">
            <v>KG</v>
          </cell>
          <cell r="D197">
            <v>5.2900999999999998</v>
          </cell>
        </row>
        <row r="198">
          <cell r="A198" t="str">
            <v>001.04.00440</v>
          </cell>
          <cell r="B198" t="str">
            <v>Concreto ciclópico com 30% de pedra de mão traço 1:4:8</v>
          </cell>
          <cell r="C198" t="str">
            <v>M3</v>
          </cell>
          <cell r="D198">
            <v>160.297</v>
          </cell>
        </row>
        <row r="199">
          <cell r="A199" t="str">
            <v>001.04.00460</v>
          </cell>
          <cell r="B199" t="str">
            <v>Concreto ciclópico com 30% de pedra de mão traço 1:3:6</v>
          </cell>
          <cell r="C199" t="str">
            <v>M3</v>
          </cell>
          <cell r="D199">
            <v>169.07249999999999</v>
          </cell>
        </row>
        <row r="200">
          <cell r="A200" t="str">
            <v>001.04.00480</v>
          </cell>
          <cell r="B200" t="str">
            <v>Execução de Alvenaria de fundação e embasamento em tijolo maciço assente c/  o traço 1:4:12, cimento, cal e areia</v>
          </cell>
          <cell r="C200" t="str">
            <v>M3</v>
          </cell>
          <cell r="D200">
            <v>169.40549999999999</v>
          </cell>
        </row>
        <row r="201">
          <cell r="A201" t="str">
            <v>001.04.00500</v>
          </cell>
          <cell r="B201" t="str">
            <v>Execução de Alvenaria de fundação e embasamento em tijolo maciço assente c/ o traço 1:3, cimento e areia</v>
          </cell>
          <cell r="C201" t="str">
            <v>M3</v>
          </cell>
          <cell r="D201">
            <v>224.51480000000001</v>
          </cell>
        </row>
        <row r="202">
          <cell r="A202" t="str">
            <v>001.04.00520</v>
          </cell>
          <cell r="B202" t="str">
            <v>Execução de Alvenaria de fundação e embasamento em tijolo maciço assente c/ o traço 1:4 cimento e areia</v>
          </cell>
          <cell r="C202" t="str">
            <v>M3</v>
          </cell>
          <cell r="D202">
            <v>216.3278</v>
          </cell>
        </row>
        <row r="203">
          <cell r="A203" t="str">
            <v>001.04.00540</v>
          </cell>
          <cell r="B203" t="str">
            <v>Execução de Alvenaria de fundação e embasamento em tijolo maciço assente c/ o traço 1:5 cimento e areia</v>
          </cell>
          <cell r="C203" t="str">
            <v>M3</v>
          </cell>
          <cell r="D203">
            <v>211.26150000000001</v>
          </cell>
        </row>
        <row r="204">
          <cell r="A204" t="str">
            <v>001.04.00560</v>
          </cell>
          <cell r="B204" t="str">
            <v>Execução de Alvenaria de fundação e embasamento em tijolo maiciço assente c/ argamassa 1:3 c/adição de vedacit a 2 kg p/saco de cimento</v>
          </cell>
          <cell r="C204" t="str">
            <v>M3</v>
          </cell>
          <cell r="D204">
            <v>236.77549999999999</v>
          </cell>
        </row>
        <row r="205">
          <cell r="A205" t="str">
            <v>001.04.00580</v>
          </cell>
          <cell r="B205" t="str">
            <v>Execução de Alvenaria de tijolo comum em espelho p/ cinta de fundação (forma), assente c/ argamassa de cimento e areia 1:3</v>
          </cell>
          <cell r="C205" t="str">
            <v>M2</v>
          </cell>
          <cell r="D205">
            <v>15.642200000000001</v>
          </cell>
        </row>
        <row r="206">
          <cell r="A206" t="str">
            <v>001.04.00600</v>
          </cell>
          <cell r="B206" t="str">
            <v>Execução de Alvenaria de tijolo comum em espelho p/ cinta de fundação (forma), assente c/ argamassa de cimento e areia 1:4</v>
          </cell>
          <cell r="C206" t="str">
            <v>M2</v>
          </cell>
          <cell r="D206">
            <v>15.440200000000001</v>
          </cell>
        </row>
        <row r="207">
          <cell r="A207" t="str">
            <v>001.04.00620</v>
          </cell>
          <cell r="B207" t="str">
            <v>Confecção e lançamento de concreto em tubulão a céu aberto empregando concreto fck 150 mpa</v>
          </cell>
          <cell r="C207" t="str">
            <v>M3</v>
          </cell>
          <cell r="D207">
            <v>207.76410000000001</v>
          </cell>
        </row>
        <row r="208">
          <cell r="A208" t="str">
            <v>001.04.00640</v>
          </cell>
          <cell r="B208" t="str">
            <v>Confecção e lançamento de concreto em tubulão a céu aberto empregando concreto pré-misturado fck 15 mpa</v>
          </cell>
          <cell r="C208" t="str">
            <v>M3</v>
          </cell>
          <cell r="D208">
            <v>228.97120000000001</v>
          </cell>
        </row>
        <row r="209">
          <cell r="A209" t="str">
            <v>001.04.00660</v>
          </cell>
          <cell r="B209" t="str">
            <v>Execução de Broca de concreto armado no traço 1:3:6 até 4 m profundidade e c/ diâmetro 20 cm (escavação manual)</v>
          </cell>
          <cell r="C209" t="str">
            <v>ml</v>
          </cell>
          <cell r="D209">
            <v>15.726100000000001</v>
          </cell>
        </row>
        <row r="210">
          <cell r="A210" t="str">
            <v>001.04.00680</v>
          </cell>
          <cell r="B210" t="str">
            <v>Execução de Broca de concreto armado no traço 1:3:6 até 4 m profundidade e c/ diâmetro 25 cm (escavação manual)</v>
          </cell>
          <cell r="C210" t="str">
            <v>ml</v>
          </cell>
          <cell r="D210">
            <v>23.283100000000001</v>
          </cell>
        </row>
        <row r="211">
          <cell r="A211" t="str">
            <v>001.04.00700</v>
          </cell>
          <cell r="B211" t="str">
            <v>Execução de Broca de concreto armado no traço 1:3:6 até 4 m profundidade e c/ diâmetro 30 cm (escavação manual)</v>
          </cell>
          <cell r="C211" t="str">
            <v>ml</v>
          </cell>
          <cell r="D211">
            <v>32.720700000000001</v>
          </cell>
        </row>
        <row r="212">
          <cell r="A212" t="str">
            <v>001.04.00720</v>
          </cell>
          <cell r="B212" t="str">
            <v>Execução de Broca de concreto armado no traço 1:3:6 de 4 m até 6 m de profundidade e c/ diâmetro 25 cm (escavação manual)</v>
          </cell>
          <cell r="C212" t="str">
            <v>ml</v>
          </cell>
          <cell r="D212">
            <v>25.244</v>
          </cell>
        </row>
        <row r="213">
          <cell r="A213" t="str">
            <v>001.04.00740</v>
          </cell>
          <cell r="B213" t="str">
            <v>Execução de Broca de concreto armado no traço 1:3:6 de 4 m até 6 m de profundidade e c/ diâmetro 30 cm (escavação manual)</v>
          </cell>
          <cell r="C213" t="str">
            <v>ml</v>
          </cell>
          <cell r="D213">
            <v>36.314799999999998</v>
          </cell>
        </row>
        <row r="214">
          <cell r="A214" t="str">
            <v>001.04.00760</v>
          </cell>
          <cell r="B214" t="str">
            <v>Fornecimento e Cravação de estaca de concreto fck=15 mpa moldada no local diâmetro 25 cm tipo """"straus""""</v>
          </cell>
          <cell r="C214" t="str">
            <v>M</v>
          </cell>
          <cell r="D214">
            <v>40.098199999999999</v>
          </cell>
        </row>
        <row r="215">
          <cell r="A215" t="str">
            <v>001.04.00780</v>
          </cell>
          <cell r="B215" t="str">
            <v>Fornecimento e Cravação de estaca de concreto fck=15 mpa moldada no local diâmetro 32 cm tipo """"straus""""</v>
          </cell>
          <cell r="C215" t="str">
            <v>M</v>
          </cell>
          <cell r="D215">
            <v>58.744199999999999</v>
          </cell>
        </row>
        <row r="216">
          <cell r="A216" t="str">
            <v>001.04.00790</v>
          </cell>
          <cell r="B216" t="str">
            <v>Fornecimento e Cravação de Estaca de Concreto Pré Moldada Dim. 17.50 x 17.50 cm - 20 T</v>
          </cell>
          <cell r="C216" t="str">
            <v>ml</v>
          </cell>
          <cell r="D216">
            <v>30.5</v>
          </cell>
        </row>
        <row r="217">
          <cell r="A217" t="str">
            <v>001.04.00800</v>
          </cell>
          <cell r="B217" t="str">
            <v>Fornecimento e Cravação de Estaca de Concreto Pré-Moldada Dim (26,5x26,5)cm - 30 T</v>
          </cell>
          <cell r="C217" t="str">
            <v>ml</v>
          </cell>
          <cell r="D217">
            <v>49.4</v>
          </cell>
        </row>
        <row r="218">
          <cell r="A218" t="str">
            <v>001.04.00820</v>
          </cell>
          <cell r="B218" t="str">
            <v>Fornecimento e Instalação de emenda em estaca pré-moldada de concreto</v>
          </cell>
          <cell r="C218" t="str">
            <v>UN</v>
          </cell>
          <cell r="D218">
            <v>20</v>
          </cell>
        </row>
        <row r="219">
          <cell r="A219" t="str">
            <v>001.04.00840</v>
          </cell>
          <cell r="B219" t="str">
            <v>Lastro de brita granítica apiloado manualmente</v>
          </cell>
          <cell r="C219" t="str">
            <v>m3</v>
          </cell>
          <cell r="D219">
            <v>46.764000000000003</v>
          </cell>
        </row>
        <row r="220">
          <cell r="A220" t="str">
            <v>001.04.00860</v>
          </cell>
          <cell r="B220" t="str">
            <v>Lastro de areia média a grossa apiloado manualmente</v>
          </cell>
          <cell r="C220" t="str">
            <v>m3</v>
          </cell>
          <cell r="D220">
            <v>30.614000000000001</v>
          </cell>
        </row>
        <row r="221">
          <cell r="A221" t="str">
            <v>001.05</v>
          </cell>
          <cell r="B221" t="str">
            <v>ESTRUTURA</v>
          </cell>
          <cell r="D221">
            <v>5099.8338000000003</v>
          </cell>
        </row>
        <row r="222">
          <cell r="A222" t="str">
            <v>001.05.00020</v>
          </cell>
          <cell r="B222" t="str">
            <v>Fornecimento, confecção, transporte e aplicação de concreto 15 Mpa (280 kgcimento/m3),em estrutura, virado na obra, composto por cimento portland CP 32 F, areia lavada tipo média a grossa, seixo rolado, e equipamentos.</v>
          </cell>
          <cell r="C222" t="str">
            <v>m3</v>
          </cell>
          <cell r="D222">
            <v>176.6679</v>
          </cell>
        </row>
        <row r="223">
          <cell r="A223" t="str">
            <v>001.05.00021</v>
          </cell>
          <cell r="B223" t="str">
            <v>Fornecimento, confecção, transporte e aplicação de concreto 18 Mpa (305 kgcimento/m3) em estrutura, virado na obra, composto por cimento portland CP 32 F, areia lavada tipo média a grossa, seixo rolado, e equipamentos.</v>
          </cell>
          <cell r="C223" t="str">
            <v>m3</v>
          </cell>
          <cell r="D223">
            <v>183.4579</v>
          </cell>
        </row>
        <row r="224">
          <cell r="A224" t="str">
            <v>001.05.00022</v>
          </cell>
          <cell r="B224" t="str">
            <v>Fornecimento, confecção, transporte e aplicação de concreto 20 Mpa (322 kgcimento/m3) em estrutura, virado na obra, composto por cimento portland CP 32 F, areia lavada tipo média a grossa, seixo rolado, e equipamentos.</v>
          </cell>
          <cell r="C224" t="str">
            <v>m3</v>
          </cell>
          <cell r="D224">
            <v>197.38730000000001</v>
          </cell>
        </row>
        <row r="225">
          <cell r="A225" t="str">
            <v>001.05.00023</v>
          </cell>
          <cell r="B225" t="str">
            <v>Fornecimento, confecção, transporte e aplicação de concreto 21 Mpa (331 kgcimento/m3) em estrutura, virado na obra, composto por cimento portland CP 32 F, areia lavada tipo média a grossa, seixo rolado, e equipamentos.</v>
          </cell>
          <cell r="C225" t="str">
            <v>m3</v>
          </cell>
          <cell r="D225">
            <v>190.51490000000001</v>
          </cell>
        </row>
        <row r="226">
          <cell r="A226" t="str">
            <v>001.05.00024</v>
          </cell>
          <cell r="B226" t="str">
            <v>Fornecimento, confecção, transporte e aplicação de concreto 25 Mpa (367 kgcimento/m3) em estrutura, virado na obra, composto por cimento portland CP 32 F, areia lavada tipo média a grossa, seixo rolado, e equipamentos.</v>
          </cell>
          <cell r="C226" t="str">
            <v>m3</v>
          </cell>
          <cell r="D226">
            <v>200.28790000000001</v>
          </cell>
        </row>
        <row r="227">
          <cell r="A227" t="str">
            <v>001.05.00030</v>
          </cell>
          <cell r="B227" t="str">
            <v>Fornecimento, confecção, transporte e aplicação de concreto 15 Mpa (280 kgcimento/m3),em estrutura, virado na obra, composto por cimento portland CP 32 F, areia lavada tipo média a grossa, pedra granitica britada, e equipamentos.</v>
          </cell>
          <cell r="C227" t="str">
            <v>m3</v>
          </cell>
          <cell r="D227">
            <v>185.98929999999999</v>
          </cell>
        </row>
        <row r="228">
          <cell r="A228" t="str">
            <v>001.05.00031</v>
          </cell>
          <cell r="B228" t="str">
            <v>Fornecimento, confecção, transporte e aplicação de concreto 18 Mpa (305 kgcimento/m3) em estrutura, virado na obra, composto por cimento portland CP 32 F, areia lavada tipo média a grossa, pedra granitica britada, e equipamentos.</v>
          </cell>
          <cell r="C228" t="str">
            <v>m3</v>
          </cell>
          <cell r="D228">
            <v>192.77930000000001</v>
          </cell>
        </row>
        <row r="229">
          <cell r="A229" t="str">
            <v>001.05.00032</v>
          </cell>
          <cell r="B229" t="str">
            <v>Fornecimento, confecção, transporte e aplicação de concreto 20 Mpa (322 kgcimento/m3) em estrutura, virado na obra, composto por cimento portland CP 32 F, areia lavada tipo média a grossa, pedra granitica britada, e equipamentos.</v>
          </cell>
          <cell r="C229" t="str">
            <v>m3</v>
          </cell>
          <cell r="D229">
            <v>197.38730000000001</v>
          </cell>
        </row>
        <row r="230">
          <cell r="A230" t="str">
            <v>001.05.00033</v>
          </cell>
          <cell r="B230" t="str">
            <v>Fornecimento, confecção, transporte e aplicação de concreto 21 Mpa (322 kgcimento/m3) em estrutura, virado na obra, composto por cimento portland CP 32 F, areia lavada tipo média a grossa, pedra granitica britada, e equipamentos.</v>
          </cell>
          <cell r="C230" t="str">
            <v>m3</v>
          </cell>
          <cell r="D230">
            <v>199.83629999999999</v>
          </cell>
        </row>
        <row r="231">
          <cell r="A231" t="str">
            <v>001.05.00034</v>
          </cell>
          <cell r="B231" t="str">
            <v>Fornecimento, confecção, transporte e aplicação de concreto 25 Mpa (367 kgcimento/m3) em estrutura, virado na obra, composto por cimento portland CP 32 F, areia lavada tipo média a grossa, pedra granitica britada, e equipamentos.</v>
          </cell>
          <cell r="C231" t="str">
            <v>m3</v>
          </cell>
          <cell r="D231">
            <v>217.22329999999999</v>
          </cell>
        </row>
        <row r="232">
          <cell r="A232" t="str">
            <v>001.05.00140</v>
          </cell>
          <cell r="B232" t="str">
            <v>Fornecimento, Transporte, Lançamento, Adensamento e Acabamento Manual de Concreto Usinado Fck= 13,50 Mpa, em Estrutura.</v>
          </cell>
          <cell r="C232" t="str">
            <v>m3</v>
          </cell>
          <cell r="D232">
            <v>215.1591</v>
          </cell>
        </row>
        <row r="233">
          <cell r="A233" t="str">
            <v>001.05.00160</v>
          </cell>
          <cell r="B233" t="str">
            <v>Fornecimento, Transporte, Lançamento, Adensamento e Acabamento Manual de Concreto Usinado Fck= 15 Mpa, em Estrutura.</v>
          </cell>
          <cell r="C233" t="str">
            <v>m3</v>
          </cell>
          <cell r="D233">
            <v>226.70910000000001</v>
          </cell>
        </row>
        <row r="234">
          <cell r="A234" t="str">
            <v>001.05.00180</v>
          </cell>
          <cell r="B234" t="str">
            <v>Fornecimento, Transporte, Lançamento, Adensamento e Acabamento Manual de Concreto Usinado Fck= 18 Mpa, em Estrutura.</v>
          </cell>
          <cell r="C234" t="str">
            <v>m3</v>
          </cell>
          <cell r="D234">
            <v>231.95910000000001</v>
          </cell>
        </row>
        <row r="235">
          <cell r="A235" t="str">
            <v>001.05.00200</v>
          </cell>
          <cell r="B235" t="str">
            <v>Fornecimento, Transporte, Lançamento, Adensamento e Acabamento Manual de Concreto Usinado Fck= 20 Mpa, em Estrutura.</v>
          </cell>
          <cell r="C235" t="str">
            <v>m3</v>
          </cell>
          <cell r="D235">
            <v>245.60910000000001</v>
          </cell>
        </row>
        <row r="236">
          <cell r="A236" t="str">
            <v>001.05.00220</v>
          </cell>
          <cell r="B236" t="str">
            <v>Fornecimento, Transporte, Lançamento, Adensamento e Acabamento Manual de Concreto Usinado Fck= 25 Mpa, em Estrutura.</v>
          </cell>
          <cell r="C236" t="str">
            <v>m3</v>
          </cell>
          <cell r="D236">
            <v>256.10910000000001</v>
          </cell>
        </row>
        <row r="237">
          <cell r="A237" t="str">
            <v>001.05.00230</v>
          </cell>
          <cell r="B237" t="str">
            <v>Fornecimento e Aplicação de Concreto em Estrutura Fck= 13,50 Mpa (não está incluso o bombeamento)</v>
          </cell>
          <cell r="C237" t="str">
            <v>m3</v>
          </cell>
          <cell r="D237">
            <v>198.78899999999999</v>
          </cell>
        </row>
        <row r="238">
          <cell r="A238" t="str">
            <v>001.05.00231</v>
          </cell>
          <cell r="B238" t="str">
            <v>Fornecimento e Aplicação de Concreto em Estrutura Fck= 15 Mpa (não está incluso o bombeamento)</v>
          </cell>
          <cell r="C238" t="str">
            <v>m3</v>
          </cell>
          <cell r="D238">
            <v>210.339</v>
          </cell>
        </row>
        <row r="239">
          <cell r="A239" t="str">
            <v>001.05.00232</v>
          </cell>
          <cell r="B239" t="str">
            <v>Fornecimento e Aplicação de Concreto em Estrutura Fck= 18 Mpa (não está incluso o bombeamento)</v>
          </cell>
          <cell r="C239" t="str">
            <v>m3</v>
          </cell>
          <cell r="D239">
            <v>215.589</v>
          </cell>
        </row>
        <row r="240">
          <cell r="A240" t="str">
            <v>001.05.00233</v>
          </cell>
          <cell r="B240" t="str">
            <v>Fornecimento e Aplicação de Concreto em Estrutura Fck= 20 Mpa (não está incluso o bombeamento)</v>
          </cell>
          <cell r="C240" t="str">
            <v>m3</v>
          </cell>
          <cell r="D240">
            <v>229.239</v>
          </cell>
        </row>
        <row r="241">
          <cell r="A241" t="str">
            <v>001.05.00234</v>
          </cell>
          <cell r="B241" t="str">
            <v>Fornecimento e Aplicação de Concreto em Estrutura Fck= 25 Mpa (não está incluso o bombeamento)</v>
          </cell>
          <cell r="C241" t="str">
            <v>m3</v>
          </cell>
          <cell r="D241">
            <v>239.739</v>
          </cell>
        </row>
        <row r="242">
          <cell r="A242" t="str">
            <v>001.05.00235</v>
          </cell>
          <cell r="B242" t="str">
            <v>Serviço de Bombeamento de Concreto em Estrutura</v>
          </cell>
          <cell r="C242" t="str">
            <v>m3</v>
          </cell>
          <cell r="D242">
            <v>20</v>
          </cell>
        </row>
        <row r="243">
          <cell r="A243" t="str">
            <v>001.05.00260</v>
          </cell>
          <cell r="B243" t="str">
            <v>Fornecimento e Aplicação de Aço  CA 50 em estrutura</v>
          </cell>
          <cell r="C243" t="str">
            <v>KG</v>
          </cell>
          <cell r="D243">
            <v>4.6759000000000004</v>
          </cell>
        </row>
        <row r="244">
          <cell r="A244" t="str">
            <v>001.05.00280</v>
          </cell>
          <cell r="B244" t="str">
            <v>Fornecimento e Aplicação de Aço CA 60 em estrutura</v>
          </cell>
          <cell r="C244" t="str">
            <v>KG</v>
          </cell>
          <cell r="D244">
            <v>5.2900999999999998</v>
          </cell>
        </row>
        <row r="245">
          <cell r="A245" t="str">
            <v>001.05.00300</v>
          </cell>
          <cell r="B245" t="str">
            <v>Fornecimento e Aplicação de Aço em tela soldada 4.20 mm com malha 15x15 cm - Q 92</v>
          </cell>
          <cell r="C245" t="str">
            <v>m2</v>
          </cell>
          <cell r="D245">
            <v>9.0431000000000008</v>
          </cell>
        </row>
        <row r="246">
          <cell r="A246" t="str">
            <v>001.05.00320</v>
          </cell>
          <cell r="B246" t="str">
            <v>Confecção e Montagem de Forma incl. desforma comum de tábua  sem reaproveitamento</v>
          </cell>
          <cell r="C246" t="str">
            <v>M2</v>
          </cell>
          <cell r="D246">
            <v>43.644599999999997</v>
          </cell>
        </row>
        <row r="247">
          <cell r="A247" t="str">
            <v>001.05.00340</v>
          </cell>
          <cell r="B247" t="str">
            <v>Confecção e Montagem de Forma incl. desforma comum de tábua com 01 reaproveitamento</v>
          </cell>
          <cell r="C247" t="str">
            <v>M2</v>
          </cell>
          <cell r="D247">
            <v>26.484300000000001</v>
          </cell>
        </row>
        <row r="248">
          <cell r="A248" t="str">
            <v>001.05.00360</v>
          </cell>
          <cell r="B248" t="str">
            <v>Confecção e Montagem de Forma incl. desforma comum de tábua com 02 reaproveitamentos</v>
          </cell>
          <cell r="C248" t="str">
            <v>m2</v>
          </cell>
          <cell r="D248">
            <v>21.256499999999999</v>
          </cell>
        </row>
        <row r="249">
          <cell r="A249" t="str">
            <v>001.05.00365</v>
          </cell>
          <cell r="B249" t="str">
            <v>Confecção e Montagem de Forma incl. desforma comum de tábua  com 03 reaproveitamentos</v>
          </cell>
          <cell r="C249" t="str">
            <v>m2</v>
          </cell>
          <cell r="D249">
            <v>17.490200000000002</v>
          </cell>
        </row>
        <row r="250">
          <cell r="A250" t="str">
            <v>001.05.00370</v>
          </cell>
          <cell r="B250" t="str">
            <v>Confecção e Montagem de Forma incl. desforma comum de tábua  com 04 reaproveitamentos</v>
          </cell>
          <cell r="C250" t="str">
            <v>m2</v>
          </cell>
          <cell r="D250">
            <v>15.7019</v>
          </cell>
        </row>
        <row r="251">
          <cell r="A251" t="str">
            <v>001.05.00420</v>
          </cell>
          <cell r="B251" t="str">
            <v>Confecção e Montagem de Forma especial em chapa de madeira compensada do tipo resinada c/ 12 mm de espessura sem reaproveitamento</v>
          </cell>
          <cell r="C251" t="str">
            <v>M2</v>
          </cell>
          <cell r="D251">
            <v>42.938099999999999</v>
          </cell>
        </row>
        <row r="252">
          <cell r="A252" t="str">
            <v>001.05.00440</v>
          </cell>
          <cell r="B252" t="str">
            <v>Confecção e Montagem de Forma especial em chapa de madeira compensada do tipo resinada c/ 12 mm de espessura com 01 reaproveitamento</v>
          </cell>
          <cell r="C252" t="str">
            <v>M2</v>
          </cell>
          <cell r="D252">
            <v>36.784999999999997</v>
          </cell>
        </row>
        <row r="253">
          <cell r="A253" t="str">
            <v>001.05.00460</v>
          </cell>
          <cell r="B253" t="str">
            <v>Confecção e Montagem de Forma especial em chapa de madeira compensada do tipo resinada c/ 12 mm de espessura com 02 reaproveitamento</v>
          </cell>
          <cell r="C253" t="str">
            <v>m2</v>
          </cell>
          <cell r="D253">
            <v>31.637499999999999</v>
          </cell>
        </row>
        <row r="254">
          <cell r="A254" t="str">
            <v>001.05.00480</v>
          </cell>
          <cell r="B254" t="str">
            <v>Confecção e Montagem de Forma especial em chapa de madeira compensada do tipo plastificada c/ 12 mm de espessura sem reaproveitamento</v>
          </cell>
          <cell r="C254" t="str">
            <v>M2</v>
          </cell>
          <cell r="D254">
            <v>54.3521</v>
          </cell>
        </row>
        <row r="255">
          <cell r="A255" t="str">
            <v>001.05.00500</v>
          </cell>
          <cell r="B255" t="str">
            <v>Confecção e Montagem de Forma especial em chapa de madeira compensada do tipo plastificada c/ 12 mm de espessura com 01 reaproveitamento</v>
          </cell>
          <cell r="C255" t="str">
            <v>M2</v>
          </cell>
          <cell r="D255">
            <v>42.829000000000001</v>
          </cell>
        </row>
        <row r="256">
          <cell r="A256" t="str">
            <v>001.05.00520</v>
          </cell>
          <cell r="B256" t="str">
            <v>Confecção e Montagem de Forma especial em chapa de madeira compensada do tipo plastificada c/ 12 mm de espessura com 02 reaproveitamento</v>
          </cell>
          <cell r="C256" t="str">
            <v>M2</v>
          </cell>
          <cell r="D256">
            <v>34.566899999999997</v>
          </cell>
        </row>
        <row r="257">
          <cell r="A257" t="str">
            <v>001.05.00540</v>
          </cell>
          <cell r="B257" t="str">
            <v>Confecção e Montagem de Forma especial em chapa de madeira compensada do tipo plastificada c/ 12 mm de espessura com 03 reaproveitamento</v>
          </cell>
          <cell r="C257" t="str">
            <v>M2</v>
          </cell>
          <cell r="D257">
            <v>29.206600000000002</v>
          </cell>
        </row>
        <row r="258">
          <cell r="A258" t="str">
            <v>001.05.00560</v>
          </cell>
          <cell r="B258" t="str">
            <v>Confecção e Montagem de Forma especial em chapa de madeira compensada do tipo plastificada c/ 12 mm de espessura com 04 reaproveitamento</v>
          </cell>
          <cell r="C258" t="str">
            <v>M2</v>
          </cell>
          <cell r="D258">
            <v>25.8553</v>
          </cell>
        </row>
        <row r="259">
          <cell r="A259" t="str">
            <v>001.05.00660</v>
          </cell>
          <cell r="B259" t="str">
            <v>Execução de Laje pré-fabricada para forro espacamento entre vigas de 41cm a espessura da lajota de 8.00 cm e capeamento de 2.00 cm, incl tela soldada CA 60 4.20 mm 15 x 15 cm</v>
          </cell>
          <cell r="C259" t="str">
            <v>m2</v>
          </cell>
          <cell r="D259">
            <v>40.811</v>
          </cell>
        </row>
        <row r="260">
          <cell r="A260" t="str">
            <v>001.05.00680</v>
          </cell>
          <cell r="B260" t="str">
            <v>Execução de Laje pré-fabricada para piso espaçamento entre vigas de 41 cm a espessura da lajota de 8.00 cm e capeamento de 4.00 cm, incl tela soldada CA 60 4.20 mm 15 x 15 cm</v>
          </cell>
          <cell r="C260" t="str">
            <v>m2</v>
          </cell>
          <cell r="D260">
            <v>45.497900000000001</v>
          </cell>
        </row>
        <row r="261">
          <cell r="A261" t="str">
            <v>001.05.00720</v>
          </cell>
          <cell r="B261" t="str">
            <v>Execução de pilar tipo sanduíche de madeira 6x12 cm, entarugado c/ madeira através de parafusos</v>
          </cell>
          <cell r="C261" t="str">
            <v>ml</v>
          </cell>
          <cell r="D261">
            <v>20.256599999999999</v>
          </cell>
        </row>
        <row r="262">
          <cell r="A262" t="str">
            <v>001.05.00820</v>
          </cell>
          <cell r="B262" t="str">
            <v>Fornecimento e Execução de Grauteamento de Estrutura de Concreto Pré Moldado traço 1:3 incl. SuperPlastificante</v>
          </cell>
          <cell r="C262" t="str">
            <v>m3</v>
          </cell>
          <cell r="D262">
            <v>320.73930000000001</v>
          </cell>
        </row>
        <row r="263">
          <cell r="A263" t="str">
            <v>001.06</v>
          </cell>
          <cell r="B263" t="str">
            <v>IMPERMEABILIZAÇÕES E TRATAMENTOS</v>
          </cell>
          <cell r="D263">
            <v>134.8614</v>
          </cell>
        </row>
        <row r="264">
          <cell r="A264" t="str">
            <v>001.06.00020</v>
          </cell>
          <cell r="B264" t="str">
            <v>Execução de descupinização</v>
          </cell>
          <cell r="C264" t="str">
            <v>M2</v>
          </cell>
          <cell r="D264">
            <v>0.83</v>
          </cell>
        </row>
        <row r="265">
          <cell r="A265" t="str">
            <v>001.06.00040</v>
          </cell>
          <cell r="B265" t="str">
            <v>Execução de imunização de madeiramento de cobertura ou forro de madeira com aplicação de pentox claro a uma demão</v>
          </cell>
          <cell r="C265" t="str">
            <v>M2</v>
          </cell>
          <cell r="D265">
            <v>1.6774</v>
          </cell>
        </row>
        <row r="266">
          <cell r="A266" t="str">
            <v>001.06.00060</v>
          </cell>
          <cell r="B266" t="str">
            <v>Execução de pintura c/neutrol 45 c/ 02 demãos</v>
          </cell>
          <cell r="C266" t="str">
            <v>M2</v>
          </cell>
          <cell r="D266">
            <v>4.4787999999999997</v>
          </cell>
        </row>
        <row r="267">
          <cell r="A267" t="str">
            <v>001.06.00080</v>
          </cell>
          <cell r="B267" t="str">
            <v>Fornecimento e Instalação de Lona Plástica Preta ( Encerado)</v>
          </cell>
          <cell r="C267" t="str">
            <v>M2</v>
          </cell>
          <cell r="D267">
            <v>0.59719999999999995</v>
          </cell>
        </row>
        <row r="268">
          <cell r="A268" t="str">
            <v>001.06.00100</v>
          </cell>
          <cell r="B268" t="str">
            <v>Fornecimento e Instalação de Manta Tipo Bidim, com as seguintes características: permissividade de 120 l/s/m2; permeabilidade normal 4x10(-1) e resistência a tração na ruptura 425 N</v>
          </cell>
          <cell r="C268" t="str">
            <v>M2</v>
          </cell>
          <cell r="D268">
            <v>3.0371999999999999</v>
          </cell>
        </row>
        <row r="269">
          <cell r="A269" t="str">
            <v>001.06.00120</v>
          </cell>
          <cell r="B269" t="str">
            <v>Fornecimento e Instalação de Manta Tipo Bidim, com as seguintes características: permissividade de 100 l/s/m2; permeabilidade normal 4x10(-1) e resistência a tração na ruptura 750 N</v>
          </cell>
          <cell r="C269" t="str">
            <v>M2</v>
          </cell>
          <cell r="D269">
            <v>4.4127000000000001</v>
          </cell>
        </row>
        <row r="270">
          <cell r="A270" t="str">
            <v>001.06.00130</v>
          </cell>
          <cell r="B270" t="str">
            <v>Fornecimento e Aplicação de Nata de Cimento na proporção de 5 kg de cimento por m2</v>
          </cell>
          <cell r="C270" t="str">
            <v>m2</v>
          </cell>
          <cell r="D270">
            <v>1.8307</v>
          </cell>
        </row>
        <row r="271">
          <cell r="A271" t="str">
            <v>001.06.00135</v>
          </cell>
          <cell r="B271" t="str">
            <v>Fornecimento e Aplicação de chapisco de aderência c/argamassa de cimento e areia traço 1:3 e= 5 mm, incl. adesivo de alto desempenho para argamassas e chapisco.</v>
          </cell>
          <cell r="C271" t="str">
            <v>m2</v>
          </cell>
          <cell r="D271">
            <v>4.2747000000000002</v>
          </cell>
        </row>
        <row r="272">
          <cell r="A272" t="str">
            <v>001.06.00140</v>
          </cell>
          <cell r="B272" t="str">
            <v>Execução de regularização de laje com argamassa de cimento e areia 1:4 com cimento, espessura média igual a 3.00 cm, incl aplicação de nata de cimento para preparo de superficie.</v>
          </cell>
          <cell r="C272" t="str">
            <v>m2</v>
          </cell>
          <cell r="D272">
            <v>8.4360999999999997</v>
          </cell>
        </row>
        <row r="273">
          <cell r="A273" t="str">
            <v>001.06.00160</v>
          </cell>
          <cell r="B273" t="str">
            <v>Execução de proteção mecânica com argamassa de cimento e areia 1:3,espessura 2.00 cm</v>
          </cell>
          <cell r="C273" t="str">
            <v>m2</v>
          </cell>
          <cell r="D273">
            <v>6.0629</v>
          </cell>
        </row>
        <row r="274">
          <cell r="A274" t="str">
            <v>001.06.00200</v>
          </cell>
          <cell r="B274" t="str">
            <v>Execução de impermeabilização c/argamassa de cimento e areia 1:4 a 2.00 cm espessura c/ adição de 140 g/m2 de impermeabilizante, aplicação em parede como revestimento.</v>
          </cell>
          <cell r="C274" t="str">
            <v>m2</v>
          </cell>
          <cell r="D274">
            <v>14.679600000000001</v>
          </cell>
        </row>
        <row r="275">
          <cell r="A275" t="str">
            <v>001.06.00220</v>
          </cell>
          <cell r="B275" t="str">
            <v>Execução de impermeabilização c/argamassa de cimento e areia 1:3 a 2.50 cm espessura c/ adição de 185 g/m2 de impermeabilizante, para impermeabilização de Reservatórios.</v>
          </cell>
          <cell r="C275" t="str">
            <v>m2</v>
          </cell>
          <cell r="D275">
            <v>15.3651</v>
          </cell>
        </row>
        <row r="276">
          <cell r="A276" t="str">
            <v>001.06.00240</v>
          </cell>
          <cell r="B276" t="str">
            <v>Fornecimento e Aplicação de Impermeabilizante Cristalizante Sobre Superfície Perfeitamente Regularizada</v>
          </cell>
          <cell r="C276" t="str">
            <v>m2</v>
          </cell>
          <cell r="D276">
            <v>6.7892999999999999</v>
          </cell>
        </row>
        <row r="277">
          <cell r="A277" t="str">
            <v>001.06.00300</v>
          </cell>
          <cell r="B277" t="str">
            <v>Execução de impermeabilização de laje de cobertura com utilização de manta asfáltica poliéster 3.00 mm</v>
          </cell>
          <cell r="C277" t="str">
            <v>M2</v>
          </cell>
          <cell r="D277">
            <v>26.46</v>
          </cell>
        </row>
        <row r="278">
          <cell r="A278" t="str">
            <v>001.06.00320</v>
          </cell>
          <cell r="B278" t="str">
            <v>Execução de impermeabilização de laje de cobertura com utilização de manta asfáltica poliéster 4.00 mm</v>
          </cell>
          <cell r="C278" t="str">
            <v>M2</v>
          </cell>
          <cell r="D278">
            <v>28.497</v>
          </cell>
        </row>
        <row r="279">
          <cell r="A279" t="str">
            <v>001.06.00340</v>
          </cell>
          <cell r="B279" t="str">
            <v>Fornecimento e Aplicação de Isopor e = 5,00 cm, conf. Det. Sinfra n.01</v>
          </cell>
          <cell r="C279" t="str">
            <v>M2</v>
          </cell>
          <cell r="D279">
            <v>7.4326999999999996</v>
          </cell>
        </row>
        <row r="280">
          <cell r="A280" t="str">
            <v>001.07</v>
          </cell>
          <cell r="B280" t="str">
            <v>ALVENARIA</v>
          </cell>
          <cell r="D280">
            <v>1844.6894</v>
          </cell>
        </row>
        <row r="281">
          <cell r="A281" t="str">
            <v>001.07.00020</v>
          </cell>
          <cell r="B281" t="str">
            <v>Execução de alvenaria de elevação de tijolo maciço assente c/ argamassa de cimento e areia no traço 1:3 de 1/4 vez</v>
          </cell>
          <cell r="C281" t="str">
            <v>M2</v>
          </cell>
          <cell r="D281">
            <v>16.777699999999999</v>
          </cell>
        </row>
        <row r="282">
          <cell r="A282" t="str">
            <v>001.07.00040</v>
          </cell>
          <cell r="B282" t="str">
            <v>Execução de alvenaria de elevação de tijolo maciço assente c/ argamassa de cimento e areia no traço 1:3 de 1/2 vez</v>
          </cell>
          <cell r="C282" t="str">
            <v>M2</v>
          </cell>
          <cell r="D282">
            <v>31.524699999999999</v>
          </cell>
        </row>
        <row r="283">
          <cell r="A283" t="str">
            <v>001.07.00060</v>
          </cell>
          <cell r="B283" t="str">
            <v>Execução de alvenaria de elevação de tijolo maciço assente c/ argamassa de cimento e areia no traço 1:3 de 1 vez</v>
          </cell>
          <cell r="C283" t="str">
            <v>M2</v>
          </cell>
          <cell r="D283">
            <v>55.713500000000003</v>
          </cell>
        </row>
        <row r="284">
          <cell r="A284" t="str">
            <v>001.07.00080</v>
          </cell>
          <cell r="B284" t="str">
            <v>Execução de alvenaria de elevação de tijolo maciço assente c/ argamassa de cal e areia no traço de 1:4 de 1/4 vez</v>
          </cell>
          <cell r="C284" t="str">
            <v>M2</v>
          </cell>
          <cell r="D284">
            <v>14.9764</v>
          </cell>
        </row>
        <row r="285">
          <cell r="A285" t="str">
            <v>001.07.00100</v>
          </cell>
          <cell r="B285" t="str">
            <v>Execução de alvenaria de elevação de tijolo maciço assente c/ argamassa de cal e areia no traço de 1:4 de 1/2 vez</v>
          </cell>
          <cell r="C285" t="str">
            <v>M2</v>
          </cell>
          <cell r="D285">
            <v>27.887599999999999</v>
          </cell>
        </row>
        <row r="286">
          <cell r="A286" t="str">
            <v>001.07.00120</v>
          </cell>
          <cell r="B286" t="str">
            <v>Execução de alvenaria de elevação de tijolo maciço assente c/ argamassa de cal e areia no traço de 1:4 de 1 vez</v>
          </cell>
          <cell r="C286" t="str">
            <v>M2</v>
          </cell>
          <cell r="D286">
            <v>50.272199999999998</v>
          </cell>
        </row>
        <row r="287">
          <cell r="A287" t="str">
            <v>001.07.00140</v>
          </cell>
          <cell r="B287" t="str">
            <v>Execução de alvenaria de tijolo maciço assente c/ argamassa de cimento e areia no traço 1:4 de 1/4 vez</v>
          </cell>
          <cell r="C287" t="str">
            <v>M2</v>
          </cell>
          <cell r="D287">
            <v>17.266100000000002</v>
          </cell>
        </row>
        <row r="288">
          <cell r="A288" t="str">
            <v>001.07.00160</v>
          </cell>
          <cell r="B288" t="str">
            <v>Execução de alvenaria de tijolo maciço assente c/ argamassa de cimento e areia no traço 1:4 de 1/2 vez</v>
          </cell>
          <cell r="C288" t="str">
            <v>M2</v>
          </cell>
          <cell r="D288">
            <v>29.367699999999999</v>
          </cell>
        </row>
        <row r="289">
          <cell r="A289" t="str">
            <v>001.07.00180</v>
          </cell>
          <cell r="B289" t="str">
            <v>Execução de alvenaria de tijolo maciço assente c/ argamassa de cimento e areia no traço 1:4 de 1 vez</v>
          </cell>
          <cell r="C289" t="str">
            <v>M2</v>
          </cell>
          <cell r="D289">
            <v>54.098999999999997</v>
          </cell>
        </row>
        <row r="290">
          <cell r="A290" t="str">
            <v>001.07.00200</v>
          </cell>
          <cell r="B290" t="str">
            <v>Execução de alvenaria de elevação c/ tijolo maciço assente c/ argamassa mista de cimento cal e areia no traço 1:2:8 de de 1/4 vez</v>
          </cell>
          <cell r="C290" t="str">
            <v>M2</v>
          </cell>
          <cell r="D290">
            <v>15.995900000000001</v>
          </cell>
        </row>
        <row r="291">
          <cell r="A291" t="str">
            <v>001.07.00220</v>
          </cell>
          <cell r="B291" t="str">
            <v>Execução de alvenaria de elevação c/ tijolo maciço assente c/ argamassa mista de cimento cal e areia no traço 1:2:8 de de 1/2 vez</v>
          </cell>
          <cell r="C291" t="str">
            <v>M2</v>
          </cell>
          <cell r="D291">
            <v>30.2836</v>
          </cell>
        </row>
        <row r="292">
          <cell r="A292" t="str">
            <v>001.07.00240</v>
          </cell>
          <cell r="B292" t="str">
            <v>Execução de alvenaria de elevação c/ tijolo maciço assente c/ argamassa mista de cimento cal e areia no traço 1:2:8 de de 1 vez</v>
          </cell>
          <cell r="C292" t="str">
            <v>M2</v>
          </cell>
          <cell r="D292">
            <v>53.873100000000001</v>
          </cell>
        </row>
        <row r="293">
          <cell r="A293" t="str">
            <v>001.07.00260</v>
          </cell>
          <cell r="B293" t="str">
            <v>Execução de alvenaria de elevação de tijolo maciço assente c/ argamassa mista 1:4:12 de 1/2 vez</v>
          </cell>
          <cell r="C293" t="str">
            <v>M2</v>
          </cell>
          <cell r="D293">
            <v>26.956700000000001</v>
          </cell>
        </row>
        <row r="294">
          <cell r="A294" t="str">
            <v>001.07.00280</v>
          </cell>
          <cell r="B294" t="str">
            <v>Execução de alvenaria de elevação de tijolo maciço assente c/ argamassa mista 1:4:12 de 1 vez</v>
          </cell>
          <cell r="C294" t="str">
            <v>M2</v>
          </cell>
          <cell r="D294">
            <v>49.000100000000003</v>
          </cell>
        </row>
        <row r="295">
          <cell r="A295" t="str">
            <v>001.07.00300</v>
          </cell>
          <cell r="B295" t="str">
            <v>Execução de alvenaria de elevação de tijolo maciço assente c/ argamassa mista 1:4:12 de 1.5 vez</v>
          </cell>
          <cell r="C295" t="str">
            <v>M2</v>
          </cell>
          <cell r="D295">
            <v>67.3352</v>
          </cell>
        </row>
        <row r="296">
          <cell r="A296" t="str">
            <v>001.07.00340</v>
          </cell>
          <cell r="B296" t="str">
            <v>Execução de alvenaria de elevação c/ tijolo cerâmico 9x19x19 assente c/ argamassa mista 1:2:8 de 1/2 vez</v>
          </cell>
          <cell r="C296" t="str">
            <v>m2</v>
          </cell>
          <cell r="D296">
            <v>11.666499999999999</v>
          </cell>
        </row>
        <row r="297">
          <cell r="A297" t="str">
            <v>001.07.00360</v>
          </cell>
          <cell r="B297" t="str">
            <v>Execução de alvenaria de elevação c/ tijolo cerâmico 9x19x19 assente c/ argamassa mista 1:2:8 de 1 vez</v>
          </cell>
          <cell r="C297" t="str">
            <v>m2</v>
          </cell>
          <cell r="D297">
            <v>23.483000000000001</v>
          </cell>
        </row>
        <row r="298">
          <cell r="A298" t="str">
            <v>001.07.00420</v>
          </cell>
          <cell r="B298" t="str">
            <v>Execução de alvenaria aparente de tijolo cerâmico c/ 18 ou 21 furos (dim. 6.00x10.00x21.00 cm) assente c/ argamassa de cimento e areia no traço 1:2:8 de 1/2 vez</v>
          </cell>
          <cell r="C298" t="str">
            <v>m2</v>
          </cell>
          <cell r="D298">
            <v>37.906599999999997</v>
          </cell>
        </row>
        <row r="299">
          <cell r="A299" t="str">
            <v>001.07.00440</v>
          </cell>
          <cell r="B299" t="str">
            <v>Execução de alvenaria aparente de tijolo cerâmico c/ 18 ou 21 furos (dim. 6.00x10.00x21.00 cm) assente c/ argamassa de cimento e areia no traço 1:2:8 de 1 vez</v>
          </cell>
          <cell r="C299" t="str">
            <v>m2</v>
          </cell>
          <cell r="D299">
            <v>81.045699999999997</v>
          </cell>
        </row>
        <row r="300">
          <cell r="A300" t="str">
            <v>001.07.00540</v>
          </cell>
          <cell r="B300" t="str">
            <v>Execução de elemento vazado de cerâmica assente c/ argamassa de cimento e areia peneirada no traço 1:3</v>
          </cell>
          <cell r="C300" t="str">
            <v>m2</v>
          </cell>
          <cell r="D300">
            <v>27.084700000000002</v>
          </cell>
        </row>
        <row r="301">
          <cell r="A301" t="str">
            <v>001.07.00550</v>
          </cell>
          <cell r="B301" t="str">
            <v>Alvenaria de vedação com bloco cerâmico furado dim. 9x19x28, com juntas de 20 mm com argamassa mista de cimento, cal hidratada e areia sem peneirar no traço 1:2:9</v>
          </cell>
          <cell r="C301" t="str">
            <v>m2</v>
          </cell>
          <cell r="D301">
            <v>12.625400000000001</v>
          </cell>
        </row>
        <row r="302">
          <cell r="A302" t="str">
            <v>001.07.00551</v>
          </cell>
          <cell r="B302" t="str">
            <v>Alvenaria de vedação com bloco cerâmico furado dim.12x19x28, com juntas de 20 mm com argamassa mista de cimento, cal hidratada e areia sem peneirar no traço 1:2:9</v>
          </cell>
          <cell r="C302" t="str">
            <v>m2</v>
          </cell>
          <cell r="D302">
            <v>15.767799999999999</v>
          </cell>
        </row>
        <row r="303">
          <cell r="A303" t="str">
            <v>001.07.00552</v>
          </cell>
          <cell r="B303" t="str">
            <v>Alvenaria de vedação com bloco cerâmico furado dim.14x19x28, com juntas de 20 mm com argamassa mista de cimento, cal hidratada e areia sem peneirar no traço 1:2:9</v>
          </cell>
          <cell r="C303" t="str">
            <v>m2</v>
          </cell>
          <cell r="D303">
            <v>20.5151</v>
          </cell>
        </row>
        <row r="304">
          <cell r="A304" t="str">
            <v>001.07.00560</v>
          </cell>
          <cell r="B304" t="str">
            <v>Alvenaria de Vedação Com Bloco de Concreto, Juntas de 10 mm Com Argamassa Mista de Cimento, Cal Hidratada e Areia Sem Peneirar no traço 1:0,50:8 dim. 11,50x19x39 cm</v>
          </cell>
          <cell r="C304" t="str">
            <v>M2</v>
          </cell>
          <cell r="D304">
            <v>15.852</v>
          </cell>
        </row>
        <row r="305">
          <cell r="A305" t="str">
            <v>001.07.00580</v>
          </cell>
          <cell r="B305" t="str">
            <v>Alvenaria de Vedação Com Bloco de Concreto, Juntas de 10 mm Com Argamassa Mista de Cimento, Cal Hidratada e Areia Sem Peneirar no traço 1:0,50:8 dim. 14x19x39 cm</v>
          </cell>
          <cell r="C305" t="str">
            <v>M2</v>
          </cell>
          <cell r="D305">
            <v>20.927600000000002</v>
          </cell>
        </row>
        <row r="306">
          <cell r="A306" t="str">
            <v>001.07.00600</v>
          </cell>
          <cell r="B306" t="str">
            <v>Alvenaria de Vedação Com Bloco de Concreto, Juntas de 10 mm Com Argamassa Mista de Cimento, Cal Hidratada e Areia Sem Peneirar no traço 1:0,50:8 dim. 19x19x39 cm</v>
          </cell>
          <cell r="C306" t="str">
            <v>M2</v>
          </cell>
          <cell r="D306">
            <v>25.4863</v>
          </cell>
        </row>
        <row r="307">
          <cell r="A307" t="str">
            <v>001.07.00620</v>
          </cell>
          <cell r="B307" t="str">
            <v>Alvenaria Estrutural Com Bloco de Concreto, Juntas de 10 mm Com Argamassa Mista de Cimento, Cal Hidratada e Areia Sem Peneirar no traço 1:0,25:6 dim. 14x19x39 cm</v>
          </cell>
          <cell r="C307" t="str">
            <v>M2</v>
          </cell>
          <cell r="D307">
            <v>22.66</v>
          </cell>
        </row>
        <row r="308">
          <cell r="A308" t="str">
            <v>001.07.00640</v>
          </cell>
          <cell r="B308" t="str">
            <v>Alvenaria Estrutural Com Bloco de Concreto, Juntas de 10 mm Com Argamassa Mista de Cimento, Cal Hidratada e Areia Sem Peneirar no traço 1:0,25:6 dim. 19x19x39 cm</v>
          </cell>
          <cell r="C308" t="str">
            <v>M2</v>
          </cell>
          <cell r="D308">
            <v>29.4238</v>
          </cell>
        </row>
        <row r="309">
          <cell r="A309" t="str">
            <v>001.07.00710</v>
          </cell>
          <cell r="B309" t="str">
            <v>Execucao de escada com degraus de tijolo macico, asente com massa forte, inclusive revestimento dos espelhos e pisos</v>
          </cell>
          <cell r="C309" t="str">
            <v>m3</v>
          </cell>
          <cell r="D309">
            <v>241.85810000000001</v>
          </cell>
        </row>
        <row r="310">
          <cell r="A310" t="str">
            <v>001.07.00720</v>
          </cell>
          <cell r="B310" t="str">
            <v>Reparo de trincas ou rachaduras em alvenaria de tijolo com ferros transversais e posteriormente refazer o acabamento conforme revestimento existente</v>
          </cell>
          <cell r="C310" t="str">
            <v>M</v>
          </cell>
          <cell r="D310">
            <v>8.8058999999999994</v>
          </cell>
        </row>
        <row r="311">
          <cell r="A311" t="str">
            <v>001.07.00790</v>
          </cell>
          <cell r="B311" t="str">
            <v>Fornecimento e instalação de caixa de concreto pré-moldado para ar condicionado de 7.000 btu</v>
          </cell>
          <cell r="C311" t="str">
            <v>un</v>
          </cell>
          <cell r="D311">
            <v>50.443199999999997</v>
          </cell>
        </row>
        <row r="312">
          <cell r="A312" t="str">
            <v>001.07.00792</v>
          </cell>
          <cell r="B312" t="str">
            <v>Fornecimento e instalação de caixa de concreto pré-moldado para ar condicionado de 10.000 btu</v>
          </cell>
          <cell r="C312" t="str">
            <v>un</v>
          </cell>
          <cell r="D312">
            <v>54.443199999999997</v>
          </cell>
        </row>
        <row r="313">
          <cell r="A313" t="str">
            <v>001.07.00794</v>
          </cell>
          <cell r="B313" t="str">
            <v>Fornecimento e instalação de caixa de concreto pré-moldado para ar condicionado de 20.000 btu</v>
          </cell>
          <cell r="C313" t="str">
            <v>un</v>
          </cell>
          <cell r="D313">
            <v>68.443200000000004</v>
          </cell>
        </row>
        <row r="314">
          <cell r="A314" t="str">
            <v>001.07.00800</v>
          </cell>
          <cell r="B314" t="str">
            <v>Verga, contra-verga ou pilar de concreto armado, incluindo concreto, forma e ferragem com concreto 13,5 mpa (300kg. cim/m3)</v>
          </cell>
          <cell r="C314" t="str">
            <v>M3</v>
          </cell>
          <cell r="D314">
            <v>534.92179999999996</v>
          </cell>
        </row>
        <row r="315">
          <cell r="A315" t="str">
            <v>001.08</v>
          </cell>
          <cell r="B315" t="str">
            <v>COBERTURA</v>
          </cell>
          <cell r="D315">
            <v>1176.3939</v>
          </cell>
        </row>
        <row r="316">
          <cell r="A316" t="str">
            <v>001.08.00005</v>
          </cell>
          <cell r="B316" t="str">
            <v>Estrutura metálica para cobertura, com especificações mínimas: perfil aço dobrado, laminado e chaparia ASTM A 36, eletrodo E6013, especificação AWS. incl. montagem e fundo anti corrosão a base de cromato de zinco</v>
          </cell>
          <cell r="C316" t="str">
            <v>kg</v>
          </cell>
          <cell r="D316">
            <v>5.625</v>
          </cell>
        </row>
        <row r="317">
          <cell r="A317" t="str">
            <v>001.08.00010</v>
          </cell>
          <cell r="B317" t="str">
            <v>Estrutura de madeira para telha de cerâmica ou de concreto, pontaletada sobre laje ou parede</v>
          </cell>
          <cell r="C317" t="str">
            <v>m2</v>
          </cell>
          <cell r="D317">
            <v>25.268599999999999</v>
          </cell>
        </row>
        <row r="318">
          <cell r="A318" t="str">
            <v>001.08.00015</v>
          </cell>
          <cell r="B318" t="str">
            <v>Estrutura de madeira para telha de fibrocimento, alumínio ou aço zincado pontaletada sobre laje ou parede</v>
          </cell>
          <cell r="C318" t="str">
            <v>m2</v>
          </cell>
          <cell r="D318">
            <v>7.6664000000000003</v>
          </cell>
        </row>
        <row r="319">
          <cell r="A319" t="str">
            <v>001.08.00080</v>
          </cell>
          <cell r="B319" t="str">
            <v>Estrutura de madeira para telhado, c/ distância entre tesouras 4.00 m, 02 águas, p/ cobertura c/ chapa ondulada de c.a. ou alumínio, com 10 m de vão</v>
          </cell>
          <cell r="C319" t="str">
            <v>m2</v>
          </cell>
          <cell r="D319">
            <v>20.342400000000001</v>
          </cell>
        </row>
        <row r="320">
          <cell r="A320" t="str">
            <v>001.08.00100</v>
          </cell>
          <cell r="B320" t="str">
            <v>Estrutura de madeira para telhado, c/ distância entre tesouras 4.00 m, 02 águas, p/ cobertura c/ chapa ondulada de c.a. ou alumínio, com 15 m de vão</v>
          </cell>
          <cell r="C320" t="str">
            <v>m2</v>
          </cell>
          <cell r="D320">
            <v>24.297899999999998</v>
          </cell>
        </row>
        <row r="321">
          <cell r="A321" t="str">
            <v>001.08.00120</v>
          </cell>
          <cell r="B321" t="str">
            <v>Estrutura de madeira para telhado, c/ distância entre tesouras 4.00 m, 02 águas, p/ cobertura c/ chapa ondulada de c.a. ou alumínio, com 20 m de vão</v>
          </cell>
          <cell r="C321" t="str">
            <v>m2</v>
          </cell>
          <cell r="D321">
            <v>30.482700000000001</v>
          </cell>
        </row>
        <row r="322">
          <cell r="A322" t="str">
            <v>001.08.00140</v>
          </cell>
          <cell r="B322" t="str">
            <v>Estrutura de madeira para telhado, c/ distância entre tesouras 4.00 m, 04 águas p/ cobertura c/ chapas onduladas de c.a ou alumínio, com 10 m de vao</v>
          </cell>
          <cell r="C322" t="str">
            <v>m2</v>
          </cell>
          <cell r="D322">
            <v>23.178999999999998</v>
          </cell>
        </row>
        <row r="323">
          <cell r="A323" t="str">
            <v>001.08.00160</v>
          </cell>
          <cell r="B323" t="str">
            <v>Execução de estrutura de madeira para telhado, c/ distância entre tesouras 4.00 m, 04 águas p/ cobertura c/ chapas onduladas de c.a ou alumínio, com 15 m de vao</v>
          </cell>
          <cell r="C323" t="str">
            <v>m2</v>
          </cell>
          <cell r="D323">
            <v>26.8645</v>
          </cell>
        </row>
        <row r="324">
          <cell r="A324" t="str">
            <v>001.08.00180</v>
          </cell>
          <cell r="B324" t="str">
            <v>Execução de estrutura de madeira para telhado, c/ distância entre tesouras 4.00 m, 04 águas p/ cobertura c/ chapas onduladas de c.a ou alumínio, com 20 m de vao</v>
          </cell>
          <cell r="C324" t="str">
            <v>m2</v>
          </cell>
          <cell r="D324">
            <v>35.208199999999998</v>
          </cell>
        </row>
        <row r="325">
          <cell r="A325" t="str">
            <v>001.08.00200</v>
          </cell>
          <cell r="B325" t="str">
            <v>Estrutura de Madeira  comum para telhado, constituído de tesouras (6x12 e 6x16 cm), terças (6x12 e 6x16 cm), caibros(5 x 6cm), ripas (1 x 5 cm) e contraventamentos p/ cobertura com telha de barro ou cerâmica de 3 a 7 m de vão</v>
          </cell>
          <cell r="C325" t="str">
            <v>m2</v>
          </cell>
          <cell r="D325">
            <v>27.703399999999998</v>
          </cell>
        </row>
        <row r="326">
          <cell r="A326" t="str">
            <v>001.08.00205</v>
          </cell>
          <cell r="B326" t="str">
            <v>Estrutura de Madeira comum para telhado, constituído de tesouras (6x12 e 6x16 cm), terças (6x12 e 6x16 cm), caibros(5 x 6cm), ripas (1 x 5 cm) e contraventamentos p/ cobertura com telha de barro ou cerâmica de 7 a 10 m de vão</v>
          </cell>
          <cell r="C326" t="str">
            <v>m2</v>
          </cell>
          <cell r="D326">
            <v>31.499500000000001</v>
          </cell>
        </row>
        <row r="327">
          <cell r="A327" t="str">
            <v>001.08.00210</v>
          </cell>
          <cell r="B327" t="str">
            <v>Estrutura de Madeira comum para telhado, constituído de tesouras (6x12 e 6x16 cm), terças (6x12 e 6x16 cm), caibros(5 x 6cm), ripas (1 x 5 cm) e contraventamentos p/ cobertura com telha de barro ou cerâmica de 10 a 13 m de vão</v>
          </cell>
          <cell r="C327" t="str">
            <v>m2</v>
          </cell>
          <cell r="D327">
            <v>35.7776</v>
          </cell>
        </row>
        <row r="328">
          <cell r="A328" t="str">
            <v>001.08.00240</v>
          </cell>
          <cell r="B328" t="str">
            <v>Estrutura de madeira para  telhas canalete 90 ou 43</v>
          </cell>
          <cell r="C328" t="str">
            <v>m2</v>
          </cell>
          <cell r="D328">
            <v>7.5975000000000001</v>
          </cell>
        </row>
        <row r="329">
          <cell r="A329" t="str">
            <v>001.08.00260</v>
          </cell>
          <cell r="B329" t="str">
            <v>Execução de estrutura de madeira para casa popular em telha ceramica</v>
          </cell>
          <cell r="C329" t="str">
            <v>m2</v>
          </cell>
          <cell r="D329">
            <v>15.370100000000001</v>
          </cell>
        </row>
        <row r="330">
          <cell r="A330" t="str">
            <v>001.08.00270</v>
          </cell>
          <cell r="B330" t="str">
            <v>Execução de Cobertura com telha cerâmica tipo ""plan"", inclinação 35%</v>
          </cell>
          <cell r="C330" t="str">
            <v>m2</v>
          </cell>
          <cell r="D330">
            <v>20.971499999999999</v>
          </cell>
        </row>
        <row r="331">
          <cell r="A331" t="str">
            <v>001.08.00275</v>
          </cell>
          <cell r="B331" t="str">
            <v>Execução de Cobertura com telha ceramica tipo portuguesa, inclinação 35%</v>
          </cell>
          <cell r="C331" t="str">
            <v>m2</v>
          </cell>
          <cell r="D331">
            <v>16.964300000000001</v>
          </cell>
        </row>
        <row r="332">
          <cell r="A332" t="str">
            <v>001.08.00280</v>
          </cell>
          <cell r="B332" t="str">
            <v>Execução de Cobertura com telha cerâmica tipo colonial, inclinação 35%</v>
          </cell>
          <cell r="C332" t="str">
            <v>m2</v>
          </cell>
          <cell r="D332">
            <v>26.0471</v>
          </cell>
        </row>
        <row r="333">
          <cell r="A333" t="str">
            <v>001.08.00285</v>
          </cell>
          <cell r="B333" t="str">
            <v>Execução de Cobertura com telha cerâmica tipo romana inclinação 35%</v>
          </cell>
          <cell r="C333" t="str">
            <v>m2</v>
          </cell>
          <cell r="D333">
            <v>16.5443</v>
          </cell>
        </row>
        <row r="334">
          <cell r="A334" t="str">
            <v>001.08.00290</v>
          </cell>
          <cell r="B334" t="str">
            <v>Execução de Cobertura com telha cerâmica tipo tipo francesa, inclinação 35%</v>
          </cell>
          <cell r="C334" t="str">
            <v>m2</v>
          </cell>
          <cell r="D334">
            <v>16.908300000000001</v>
          </cell>
        </row>
        <row r="335">
          <cell r="A335" t="str">
            <v>001.08.00300</v>
          </cell>
          <cell r="B335" t="str">
            <v>Fornecimento de Instalação de Cobertura com chapas onduladas de cimento amianto altura 24 mm, largura útil 450 mm, largura nominal  500 mm, de 4 mm de espessura, inclinação 27%</v>
          </cell>
          <cell r="C335" t="str">
            <v>m2</v>
          </cell>
          <cell r="D335">
            <v>5.5359999999999996</v>
          </cell>
        </row>
        <row r="336">
          <cell r="A336" t="str">
            <v>001.08.00305</v>
          </cell>
          <cell r="B336" t="str">
            <v>Fornecimento e Instalação de Cobertura com chapas onduladas de cimento amianto, altura 125 mm, largura útil 1.020 mm e largura nominal 1.064 mm, de 5 mm de espessura, inclinação 27%</v>
          </cell>
          <cell r="C336" t="str">
            <v>m2</v>
          </cell>
          <cell r="D336">
            <v>15.379</v>
          </cell>
        </row>
        <row r="337">
          <cell r="A337" t="str">
            <v>001.08.00310</v>
          </cell>
          <cell r="B337" t="str">
            <v>Fornecimento e Instalação de Cobertura com chapas onduladas de cimento amianto, altura 125 mm, largura útil 1.020 mm e largura nominal 1.064 mm, de 6 mm de espessura, inclinação 27%</v>
          </cell>
          <cell r="C337" t="str">
            <v>m2</v>
          </cell>
          <cell r="D337">
            <v>18.0379</v>
          </cell>
        </row>
        <row r="338">
          <cell r="A338" t="str">
            <v>001.08.00315</v>
          </cell>
          <cell r="B338" t="str">
            <v>Fornecimento e Instalação de Cobertura de cimento amianto, perfil trapezoidal,altura 181 mm, largura útil 490 mm, largura nominal 521 mm, de 8 mm de espessura, inclinação 3%</v>
          </cell>
          <cell r="C338" t="str">
            <v>m2</v>
          </cell>
          <cell r="D338">
            <v>22.775600000000001</v>
          </cell>
        </row>
        <row r="339">
          <cell r="A339" t="str">
            <v>001.08.00320</v>
          </cell>
          <cell r="B339" t="str">
            <v>Fornecimento e Instalação de Cobertura com telhas onduladas de poliester c/reforço de fibra de vidro</v>
          </cell>
          <cell r="C339" t="str">
            <v>m2</v>
          </cell>
          <cell r="D339">
            <v>29.275400000000001</v>
          </cell>
        </row>
        <row r="340">
          <cell r="A340" t="str">
            <v>001.08.00325</v>
          </cell>
          <cell r="B340" t="str">
            <v>Fornecimento e Instalação de Cobertura com telha de aço galvanizado zincado trapezoidal, trapézio alto ou baixo, com 0.43mm de espessura, incl.10%, fixada com hastes de ferro galvanizado tipo gancho, arruela de borracha e parafuso</v>
          </cell>
          <cell r="C340" t="str">
            <v>m2</v>
          </cell>
          <cell r="D340">
            <v>30.491099999999999</v>
          </cell>
        </row>
        <row r="341">
          <cell r="A341" t="str">
            <v>001.08.00330</v>
          </cell>
          <cell r="B341" t="str">
            <v>Fornecimento e Instalação de Cobertura com telha trapezoidal de aço pré-pintada eletrostaticamente em uma face, e=0,43 mm, inclinação 10%, fixada com hastes de ferro galvanizado tipo gancho, arruela de borracha e parafuso</v>
          </cell>
          <cell r="C341" t="str">
            <v>m2</v>
          </cell>
          <cell r="D341">
            <v>35.6661</v>
          </cell>
        </row>
        <row r="342">
          <cell r="A342" t="str">
            <v>001.08.00335</v>
          </cell>
          <cell r="B342" t="str">
            <v>Fornecimento e Instalação de Cobertura com telha trapezoidal de aço pré-pintada eletrostaticamente em duas faces, e=0,43 mm, inclinação 10%, fixada com hastes de ferro galvanizado tipo gancho, arruela de borracha e parafuso</v>
          </cell>
          <cell r="C342" t="str">
            <v>m2</v>
          </cell>
          <cell r="D342">
            <v>42.106099999999998</v>
          </cell>
        </row>
        <row r="343">
          <cell r="A343" t="str">
            <v>001.08.00401</v>
          </cell>
          <cell r="B343" t="str">
            <v>Execução de Cumeeira para telha de barro tipo francesa</v>
          </cell>
          <cell r="C343" t="str">
            <v>ML</v>
          </cell>
          <cell r="D343">
            <v>9.5657999999999994</v>
          </cell>
        </row>
        <row r="344">
          <cell r="A344" t="str">
            <v>001.08.00421</v>
          </cell>
          <cell r="B344" t="str">
            <v>Execução de Cumeeira para telha de barro tipo paulista ou colonial</v>
          </cell>
          <cell r="C344" t="str">
            <v>ML</v>
          </cell>
          <cell r="D344">
            <v>9.5657999999999994</v>
          </cell>
        </row>
        <row r="345">
          <cell r="A345" t="str">
            <v>001.08.00441</v>
          </cell>
          <cell r="B345" t="str">
            <v>Execução de Cumeeira para telha tipo romana</v>
          </cell>
          <cell r="C345" t="str">
            <v>ML</v>
          </cell>
          <cell r="D345">
            <v>8.9657999999999998</v>
          </cell>
        </row>
        <row r="346">
          <cell r="A346" t="str">
            <v>001.08.00561</v>
          </cell>
          <cell r="B346" t="str">
            <v>Fornecimento e Instalação de Cumeeira de cimento amianto normal p/telhas onduladas</v>
          </cell>
          <cell r="C346" t="str">
            <v>ML</v>
          </cell>
          <cell r="D346">
            <v>27.003799999999998</v>
          </cell>
        </row>
        <row r="347">
          <cell r="A347" t="str">
            <v>001.08.00581</v>
          </cell>
          <cell r="B347" t="str">
            <v>Fornecimento e Instalação de Cumeeira de cimento amianto universal p/telhas onduladas</v>
          </cell>
          <cell r="C347" t="str">
            <v>ML</v>
          </cell>
          <cell r="D347">
            <v>31.194800000000001</v>
          </cell>
        </row>
        <row r="348">
          <cell r="A348" t="str">
            <v>001.08.00601</v>
          </cell>
          <cell r="B348" t="str">
            <v>Fornecimento e Instalação de Cumeeira de cimento amianto para canalete 90</v>
          </cell>
          <cell r="C348" t="str">
            <v>ML</v>
          </cell>
          <cell r="D348">
            <v>30.819400000000002</v>
          </cell>
        </row>
        <row r="349">
          <cell r="A349" t="str">
            <v>001.08.00621</v>
          </cell>
          <cell r="B349" t="str">
            <v>Fornecimento e Instalação de Cumeeira de cimento amianto p/canalete 49</v>
          </cell>
          <cell r="C349" t="str">
            <v>ML</v>
          </cell>
          <cell r="D349">
            <v>30.819400000000002</v>
          </cell>
        </row>
        <row r="350">
          <cell r="A350" t="str">
            <v>001.08.00641</v>
          </cell>
          <cell r="B350" t="str">
            <v>Fornecimento e Instalação de Cumeeira de cimento amianto p/ telha vogatex</v>
          </cell>
          <cell r="C350" t="str">
            <v>ML</v>
          </cell>
          <cell r="D350">
            <v>7.2525000000000004</v>
          </cell>
        </row>
        <row r="351">
          <cell r="A351" t="str">
            <v>001.08.00661</v>
          </cell>
          <cell r="B351" t="str">
            <v>Fornecimento e Instalação de Tampão de cimento aminato para canalete 90 (723x215) mm</v>
          </cell>
          <cell r="C351" t="str">
            <v>UN</v>
          </cell>
          <cell r="D351">
            <v>20.029399999999999</v>
          </cell>
        </row>
        <row r="352">
          <cell r="A352" t="str">
            <v>001.08.00681</v>
          </cell>
          <cell r="B352" t="str">
            <v>Fornecimento e Instalação de Tampão de cimento amianto para cobertura c/canalete 49</v>
          </cell>
          <cell r="C352" t="str">
            <v>M2</v>
          </cell>
          <cell r="D352">
            <v>35.700200000000002</v>
          </cell>
        </row>
        <row r="353">
          <cell r="A353" t="str">
            <v>001.08.00701</v>
          </cell>
          <cell r="B353" t="str">
            <v>Fornecimento e Instalação de Tampão de cimento amianto para cobertura c/canalete 90</v>
          </cell>
          <cell r="C353" t="str">
            <v>M2</v>
          </cell>
          <cell r="D353">
            <v>51.2102</v>
          </cell>
        </row>
        <row r="354">
          <cell r="A354" t="str">
            <v>001.08.00800</v>
          </cell>
          <cell r="B354" t="str">
            <v>Fornecimento e Instalação de calha ou rufo na chapa n.26 com desenvolvimento de 25.00 cm</v>
          </cell>
          <cell r="C354" t="str">
            <v>ML</v>
          </cell>
          <cell r="D354">
            <v>12.5</v>
          </cell>
        </row>
        <row r="355">
          <cell r="A355" t="str">
            <v>001.08.00805</v>
          </cell>
          <cell r="B355" t="str">
            <v>Fornecimento e Instalação de calha ou rufo na chapa n.26 com desenvolvimento de 40.00 cm</v>
          </cell>
          <cell r="C355" t="str">
            <v>ML</v>
          </cell>
          <cell r="D355">
            <v>20</v>
          </cell>
        </row>
        <row r="356">
          <cell r="A356" t="str">
            <v>001.08.00810</v>
          </cell>
          <cell r="B356" t="str">
            <v>Fornecimento e Instalação de calha ou rufo na chapa n.24 com desenvolvimento de 25.00 cm</v>
          </cell>
          <cell r="C356" t="str">
            <v>ML</v>
          </cell>
          <cell r="D356">
            <v>13.75</v>
          </cell>
        </row>
        <row r="357">
          <cell r="A357" t="str">
            <v>001.08.00815</v>
          </cell>
          <cell r="B357" t="str">
            <v>Fornecimento e Instalação de calha ou rufo na chapa n.24 com desenvolvimento de 30.00 cm</v>
          </cell>
          <cell r="C357" t="str">
            <v>ML</v>
          </cell>
          <cell r="D357">
            <v>16.5</v>
          </cell>
        </row>
        <row r="358">
          <cell r="A358" t="str">
            <v>001.08.00820</v>
          </cell>
          <cell r="B358" t="str">
            <v>Fornecimento e Instalação de calha ou rufo na chapa n.24 com desenvolvimento de 50.00 cm</v>
          </cell>
          <cell r="C358" t="str">
            <v>ML</v>
          </cell>
          <cell r="D358">
            <v>27.5</v>
          </cell>
        </row>
        <row r="359">
          <cell r="A359" t="str">
            <v>001.08.00825</v>
          </cell>
          <cell r="B359" t="str">
            <v>Fornecimento e Instalação de calha ou rufo na chapa n.24 com desenvolvimento de 120.00 cm</v>
          </cell>
          <cell r="C359" t="str">
            <v>ML</v>
          </cell>
          <cell r="D359">
            <v>66</v>
          </cell>
        </row>
        <row r="360">
          <cell r="A360" t="str">
            <v>001.08.00830</v>
          </cell>
          <cell r="B360" t="str">
            <v>Fornecimento e Instalação de condutor na chapa n.26</v>
          </cell>
          <cell r="C360" t="str">
            <v>ML</v>
          </cell>
          <cell r="D360">
            <v>20</v>
          </cell>
        </row>
        <row r="361">
          <cell r="A361" t="str">
            <v>001.08.00835</v>
          </cell>
          <cell r="B361" t="str">
            <v>Fornecimento e Instalação de condutor na chapa n.24</v>
          </cell>
          <cell r="C361" t="str">
            <v>ML</v>
          </cell>
          <cell r="D361">
            <v>22</v>
          </cell>
        </row>
        <row r="362">
          <cell r="A362" t="str">
            <v>001.08.01181</v>
          </cell>
          <cell r="B362" t="str">
            <v>Fornecimento e Instalação de Cumeeira lisa de aluminio pré-pintada - perkron</v>
          </cell>
          <cell r="C362" t="str">
            <v>ML</v>
          </cell>
          <cell r="D362">
            <v>20.704000000000001</v>
          </cell>
        </row>
        <row r="363">
          <cell r="A363" t="str">
            <v>001.08.01261</v>
          </cell>
          <cell r="B363" t="str">
            <v>Fornecimento e Instalação de Tubo de pvc para águas pluviais inclusive braçadeira para fixação 100 mm</v>
          </cell>
          <cell r="C363" t="str">
            <v>ML</v>
          </cell>
          <cell r="D363">
            <v>12.404400000000001</v>
          </cell>
        </row>
        <row r="364">
          <cell r="A364" t="str">
            <v>001.08.01281</v>
          </cell>
          <cell r="B364" t="str">
            <v>Fornecimento e Instalação de Curva de pvc 90º diâm.100 mm</v>
          </cell>
          <cell r="C364" t="str">
            <v>un</v>
          </cell>
          <cell r="D364">
            <v>13.850899999999999</v>
          </cell>
        </row>
        <row r="365">
          <cell r="A365" t="str">
            <v>001.08.01301</v>
          </cell>
          <cell r="B365" t="str">
            <v>Fornecimento e Instalação de Ralo seco vertical em ferro fundido diâm.100 mm</v>
          </cell>
          <cell r="C365" t="str">
            <v>UN</v>
          </cell>
          <cell r="D365">
            <v>12.534800000000001</v>
          </cell>
        </row>
        <row r="366">
          <cell r="A366" t="str">
            <v>001.08.01361</v>
          </cell>
          <cell r="B366" t="str">
            <v>Fornecimento e instalação de Acabamento de beiral com tabua trabalhada, tratada e envernizada 1"""" x 10""""</v>
          </cell>
          <cell r="C366" t="str">
            <v>ML</v>
          </cell>
          <cell r="D366">
            <v>10.306100000000001</v>
          </cell>
        </row>
        <row r="367">
          <cell r="A367" t="str">
            <v>001.08.01381</v>
          </cell>
          <cell r="B367" t="str">
            <v>Execução de Reparo de cobertura -  emboçamento da última fiada de telhas cerâmicas, empregando argamassa mista de cimento, cal e areia no traço 1:2:8</v>
          </cell>
          <cell r="C367" t="str">
            <v>ML</v>
          </cell>
          <cell r="D367">
            <v>3.4887000000000001</v>
          </cell>
        </row>
        <row r="368">
          <cell r="A368" t="str">
            <v>001.08.01401</v>
          </cell>
          <cell r="B368" t="str">
            <v>Execução de Reparo de cobertura -  revisão de cobertura de telhas cerâmicas com tomada de  goteiras</v>
          </cell>
          <cell r="C368" t="str">
            <v>M2</v>
          </cell>
          <cell r="D368">
            <v>0.46110000000000001</v>
          </cell>
        </row>
        <row r="369">
          <cell r="A369" t="str">
            <v>001.08.01440</v>
          </cell>
          <cell r="B369" t="str">
            <v>Execução de Reparo de cobertura - substituição de ripa de peróba</v>
          </cell>
          <cell r="C369" t="str">
            <v>m2</v>
          </cell>
          <cell r="D369">
            <v>2.6128</v>
          </cell>
        </row>
        <row r="370">
          <cell r="A370" t="str">
            <v>001.08.01441</v>
          </cell>
          <cell r="B370" t="str">
            <v>Execução de Reparo de cobertura - substituição de caibros de peróba</v>
          </cell>
          <cell r="C370" t="str">
            <v>ML</v>
          </cell>
          <cell r="D370">
            <v>3.2985000000000002</v>
          </cell>
        </row>
        <row r="371">
          <cell r="A371" t="str">
            <v>001.08.01461</v>
          </cell>
          <cell r="B371" t="str">
            <v>Execução de Reparo de cobertura - substituição de vigas de peróba 6x12 cm</v>
          </cell>
          <cell r="C371" t="str">
            <v>ML</v>
          </cell>
          <cell r="D371">
            <v>9.8161000000000005</v>
          </cell>
        </row>
        <row r="372">
          <cell r="A372" t="str">
            <v>001.08.01481</v>
          </cell>
          <cell r="B372" t="str">
            <v>Execução de Reparo de cobertura - substituição de vigas de peróba 6x16 cm</v>
          </cell>
          <cell r="C372" t="str">
            <v>ML</v>
          </cell>
          <cell r="D372">
            <v>10.3172</v>
          </cell>
        </row>
        <row r="373">
          <cell r="A373" t="str">
            <v>001.08.01501</v>
          </cell>
          <cell r="B373" t="str">
            <v>Execução de Reparo de cobertura - substituição de telha cerâmica tipo francesa</v>
          </cell>
          <cell r="C373" t="str">
            <v>UN</v>
          </cell>
          <cell r="D373">
            <v>0.96889999999999998</v>
          </cell>
        </row>
        <row r="374">
          <cell r="A374" t="str">
            <v>001.08.01521</v>
          </cell>
          <cell r="B374" t="str">
            <v>Execução de Reparo de cobertura - substituição de telha cerâmica tipo colonial</v>
          </cell>
          <cell r="C374" t="str">
            <v>UN</v>
          </cell>
          <cell r="D374">
            <v>0.89890000000000003</v>
          </cell>
        </row>
        <row r="375">
          <cell r="A375" t="str">
            <v>001.08.01541</v>
          </cell>
          <cell r="B375" t="str">
            <v>Execução de Reparo de cobertura - substituição de telha cerâmica tipo plan</v>
          </cell>
          <cell r="C375" t="str">
            <v>UN</v>
          </cell>
          <cell r="D375">
            <v>0.76890000000000003</v>
          </cell>
        </row>
        <row r="376">
          <cell r="A376" t="str">
            <v>001.09</v>
          </cell>
          <cell r="B376" t="str">
            <v>ESQUADRIAS</v>
          </cell>
          <cell r="D376">
            <v>17702.920600000001</v>
          </cell>
        </row>
        <row r="377">
          <cell r="A377" t="str">
            <v>001.09.00020</v>
          </cell>
          <cell r="B377" t="str">
            <v>Fornecimento e Instalação de Porta metálica de abrir em chapa dobrada n 18</v>
          </cell>
          <cell r="C377" t="str">
            <v>M2</v>
          </cell>
          <cell r="D377">
            <v>248.29320000000001</v>
          </cell>
        </row>
        <row r="378">
          <cell r="A378" t="str">
            <v>001.09.00040</v>
          </cell>
          <cell r="B378" t="str">
            <v>Fornecimento e Instalação de Porta metálica de abrir em metalón</v>
          </cell>
          <cell r="C378" t="str">
            <v>M2</v>
          </cell>
          <cell r="D378">
            <v>148.44319999999999</v>
          </cell>
        </row>
        <row r="379">
          <cell r="A379" t="str">
            <v>001.09.00060</v>
          </cell>
          <cell r="B379" t="str">
            <v>Fornecimento e Instalação de Porta metálica de abrir em perfil metálico (cantoneiras e tees)</v>
          </cell>
          <cell r="C379" t="str">
            <v>M2</v>
          </cell>
          <cell r="D379">
            <v>161.44319999999999</v>
          </cell>
        </row>
        <row r="380">
          <cell r="A380" t="str">
            <v>001.09.00080</v>
          </cell>
          <cell r="B380" t="str">
            <v>Fornecimento e Instalação de Porta metálica de correr em chapa dobrada n 18</v>
          </cell>
          <cell r="C380" t="str">
            <v>M2</v>
          </cell>
          <cell r="D380">
            <v>161.44319999999999</v>
          </cell>
        </row>
        <row r="381">
          <cell r="A381" t="str">
            <v>001.09.00100</v>
          </cell>
          <cell r="B381" t="str">
            <v>Fornecimento e instalação de Porta metálica de correr em metalón</v>
          </cell>
          <cell r="C381" t="str">
            <v>M2</v>
          </cell>
          <cell r="D381">
            <v>183.44319999999999</v>
          </cell>
        </row>
        <row r="382">
          <cell r="A382" t="str">
            <v>001.09.00120</v>
          </cell>
          <cell r="B382" t="str">
            <v>Fornecimento e Instalação de Porta metálica de correr em perfil metálico (cantoneiras e tees)</v>
          </cell>
          <cell r="C382" t="str">
            <v>M2</v>
          </cell>
          <cell r="D382">
            <v>168.44319999999999</v>
          </cell>
        </row>
        <row r="383">
          <cell r="A383" t="str">
            <v>001.09.00140</v>
          </cell>
          <cell r="B383" t="str">
            <v>Fornecimento e Instalaçao de Porta metálica de de abrir em metalón com janela acoplada</v>
          </cell>
          <cell r="C383" t="str">
            <v>M2</v>
          </cell>
          <cell r="D383">
            <v>100.9432</v>
          </cell>
        </row>
        <row r="384">
          <cell r="A384" t="str">
            <v>001.09.00160</v>
          </cell>
          <cell r="B384" t="str">
            <v>Fornecimento e Instalação de Porta metálica de ( 2,00 x 2,60 ) m - 2 fls de abrir c/ vidro</v>
          </cell>
          <cell r="C384" t="str">
            <v>UN</v>
          </cell>
          <cell r="D384">
            <v>768.81600000000003</v>
          </cell>
        </row>
        <row r="385">
          <cell r="A385" t="str">
            <v>001.09.00180</v>
          </cell>
          <cell r="B385" t="str">
            <v>Porta metálica de enrolar em chapa de aço ondulada</v>
          </cell>
          <cell r="C385" t="str">
            <v>M2</v>
          </cell>
          <cell r="D385">
            <v>88.012</v>
          </cell>
        </row>
        <row r="386">
          <cell r="A386" t="str">
            <v>001.09.00200</v>
          </cell>
          <cell r="B386" t="str">
            <v>Janela metálica basculante em chapa dobrada n 18</v>
          </cell>
          <cell r="C386" t="str">
            <v>M2</v>
          </cell>
          <cell r="D386">
            <v>229.2216</v>
          </cell>
        </row>
        <row r="387">
          <cell r="A387" t="str">
            <v>001.09.00220</v>
          </cell>
          <cell r="B387" t="str">
            <v>Janela metálica basculante em metalón</v>
          </cell>
          <cell r="C387" t="str">
            <v>M2</v>
          </cell>
          <cell r="D387">
            <v>166.16159999999999</v>
          </cell>
        </row>
        <row r="388">
          <cell r="A388" t="str">
            <v>001.09.00240</v>
          </cell>
          <cell r="B388" t="str">
            <v>Janela metálica basculante em perfil metálico (cantoneiras e tees)</v>
          </cell>
          <cell r="C388" t="str">
            <v>M2</v>
          </cell>
          <cell r="D388">
            <v>166.16159999999999</v>
          </cell>
        </row>
        <row r="389">
          <cell r="A389" t="str">
            <v>001.09.00260</v>
          </cell>
          <cell r="B389" t="str">
            <v>Janela metálica de correr em chapa de aço  dobrada n 18</v>
          </cell>
          <cell r="C389" t="str">
            <v>M2</v>
          </cell>
          <cell r="D389">
            <v>194.2216</v>
          </cell>
        </row>
        <row r="390">
          <cell r="A390" t="str">
            <v>001.09.00280</v>
          </cell>
          <cell r="B390" t="str">
            <v>Janela metálica de correr em metalón</v>
          </cell>
          <cell r="C390" t="str">
            <v>M2</v>
          </cell>
          <cell r="D390">
            <v>156.9881</v>
          </cell>
        </row>
        <row r="391">
          <cell r="A391" t="str">
            <v>001.09.00300</v>
          </cell>
          <cell r="B391" t="str">
            <v>Janela metálica de correr em perfis metálicos (cantoneiras e tees)</v>
          </cell>
          <cell r="C391" t="str">
            <v>M2</v>
          </cell>
          <cell r="D391">
            <v>164.2216</v>
          </cell>
        </row>
        <row r="392">
          <cell r="A392" t="str">
            <v>001.09.00320</v>
          </cell>
          <cell r="B392" t="str">
            <v>Janela metálica maximar em chapa dobrada n 18</v>
          </cell>
          <cell r="C392" t="str">
            <v>M2</v>
          </cell>
          <cell r="D392">
            <v>171.9881</v>
          </cell>
        </row>
        <row r="393">
          <cell r="A393" t="str">
            <v>001.09.00340</v>
          </cell>
          <cell r="B393" t="str">
            <v>Janela metálica maximar em metalón</v>
          </cell>
          <cell r="C393" t="str">
            <v>M2</v>
          </cell>
          <cell r="D393">
            <v>171.9881</v>
          </cell>
        </row>
        <row r="394">
          <cell r="A394" t="str">
            <v>001.09.00360</v>
          </cell>
          <cell r="B394" t="str">
            <v>Janela metálica maximar em perfis metálicos (cantoneiras e tees)</v>
          </cell>
          <cell r="C394" t="str">
            <v>M2</v>
          </cell>
          <cell r="D394">
            <v>180.9881</v>
          </cell>
        </row>
        <row r="395">
          <cell r="A395" t="str">
            <v>001.09.00380</v>
          </cell>
          <cell r="B395" t="str">
            <v>Janela metálica veneziana em metalon</v>
          </cell>
          <cell r="C395" t="str">
            <v>M2</v>
          </cell>
          <cell r="D395">
            <v>141.9881</v>
          </cell>
        </row>
        <row r="396">
          <cell r="A396" t="str">
            <v>001.09.00400</v>
          </cell>
          <cell r="B396" t="str">
            <v>Janela metálica fixa para vidro em chapa dobrada</v>
          </cell>
          <cell r="C396" t="str">
            <v>M2</v>
          </cell>
          <cell r="D396">
            <v>196.9881</v>
          </cell>
        </row>
        <row r="397">
          <cell r="A397" t="str">
            <v>001.09.00440</v>
          </cell>
          <cell r="B397" t="str">
            <v>Janela metálica tipo grade de ferro de 1/2 pol. espaçados a cada 15 cm incl. tela de arame sobreposta, j3-120x50 cm</v>
          </cell>
          <cell r="C397" t="str">
            <v>UN</v>
          </cell>
          <cell r="D397">
            <v>253.99090000000001</v>
          </cell>
        </row>
        <row r="398">
          <cell r="A398" t="str">
            <v>001.09.00460</v>
          </cell>
          <cell r="B398" t="str">
            <v>Janela metálica de chapa dobrada n.18 tipo grade fixa inclusive ferragens e tela mosquiteiro</v>
          </cell>
          <cell r="C398" t="str">
            <v>M2</v>
          </cell>
          <cell r="D398">
            <v>141.7216</v>
          </cell>
        </row>
        <row r="399">
          <cell r="A399" t="str">
            <v>001.09.00480</v>
          </cell>
          <cell r="B399" t="str">
            <v>Janela metálica de correr em metalón com tela</v>
          </cell>
          <cell r="C399" t="str">
            <v>M2</v>
          </cell>
          <cell r="D399">
            <v>158.83240000000001</v>
          </cell>
        </row>
        <row r="400">
          <cell r="A400" t="str">
            <v>001.09.00500</v>
          </cell>
          <cell r="B400" t="str">
            <v>Portão metálico tipo grade em ferro de 1/2 pol espaçados a cada 15 cm conf. modelo, p5-90x210 cm</v>
          </cell>
          <cell r="C400" t="str">
            <v>UN</v>
          </cell>
          <cell r="D400">
            <v>327.63900000000001</v>
          </cell>
        </row>
        <row r="401">
          <cell r="A401" t="str">
            <v>001.09.00510</v>
          </cell>
          <cell r="B401" t="str">
            <v>Portão de Correr em Chapa Corrugada N.18, Conf. Det. SINFRA N.06</v>
          </cell>
          <cell r="C401" t="str">
            <v>m2</v>
          </cell>
          <cell r="D401">
            <v>210.41220000000001</v>
          </cell>
        </row>
        <row r="402">
          <cell r="A402" t="str">
            <v>001.09.00520</v>
          </cell>
          <cell r="B402" t="str">
            <v>Gradil  de ferro metalón 20x20 mm</v>
          </cell>
          <cell r="C402" t="str">
            <v>M2</v>
          </cell>
          <cell r="D402">
            <v>78.488200000000006</v>
          </cell>
        </row>
        <row r="403">
          <cell r="A403" t="str">
            <v>001.09.00530</v>
          </cell>
          <cell r="B403" t="str">
            <v>Fornecimento e Instalação de Gradil em Módulos Fixos, conf. det. SINFRA/ FEMA - Entrada do Parque Mãe Bonifácia</v>
          </cell>
          <cell r="C403" t="str">
            <v>ml</v>
          </cell>
          <cell r="D403">
            <v>233.9051</v>
          </cell>
        </row>
        <row r="404">
          <cell r="A404" t="str">
            <v>001.09.00540</v>
          </cell>
          <cell r="B404" t="str">
            <v>Portão de ferro metalon  30x20mm</v>
          </cell>
          <cell r="C404" t="str">
            <v>M2</v>
          </cell>
          <cell r="D404">
            <v>54.642400000000002</v>
          </cell>
        </row>
        <row r="405">
          <cell r="A405" t="str">
            <v>001.09.00560</v>
          </cell>
          <cell r="B405" t="str">
            <v>Grades de proteção - chapa 2 x 1 cm</v>
          </cell>
          <cell r="C405" t="str">
            <v>M2</v>
          </cell>
          <cell r="D405">
            <v>69.721599999999995</v>
          </cell>
        </row>
        <row r="406">
          <cell r="A406" t="str">
            <v>001.09.00580</v>
          </cell>
          <cell r="B406" t="str">
            <v>Portão metálico em chapa dobrada com fechamento em chapa lisa, inclusive ferragens</v>
          </cell>
          <cell r="C406" t="str">
            <v>M2</v>
          </cell>
          <cell r="D406">
            <v>88.421599999999998</v>
          </cell>
        </row>
        <row r="407">
          <cell r="A407" t="str">
            <v>001.09.00600</v>
          </cell>
          <cell r="B407" t="str">
            <v>Corrimão metálico de ferro ( 3 x 2 cm ) h=0,80m</v>
          </cell>
          <cell r="C407" t="str">
            <v>ML</v>
          </cell>
          <cell r="D407">
            <v>59.221600000000002</v>
          </cell>
        </row>
        <row r="408">
          <cell r="A408" t="str">
            <v>001.09.00620</v>
          </cell>
          <cell r="B408" t="str">
            <v>Portão metálico em chapa lisa vincada c/ requadro em perfil de ferro simples, inclusive ferragens e fechadura</v>
          </cell>
          <cell r="C408" t="str">
            <v>M2</v>
          </cell>
          <cell r="D408">
            <v>103.83240000000001</v>
          </cell>
        </row>
        <row r="409">
          <cell r="A409" t="str">
            <v>001.09.00640</v>
          </cell>
          <cell r="B409" t="str">
            <v>Alçapão metálico em chapa galvanizada</v>
          </cell>
          <cell r="C409" t="str">
            <v>M2</v>
          </cell>
          <cell r="D409">
            <v>248.29320000000001</v>
          </cell>
        </row>
        <row r="410">
          <cell r="A410" t="str">
            <v>001.09.00660</v>
          </cell>
          <cell r="B410" t="str">
            <v>Fornecimento e Instalação de Batente ou guarnição metálica para vão de ( 0,80 x 2,10 ) m</v>
          </cell>
          <cell r="C410" t="str">
            <v>UN</v>
          </cell>
          <cell r="D410">
            <v>61.488100000000003</v>
          </cell>
        </row>
        <row r="411">
          <cell r="A411" t="str">
            <v>001.09.00680</v>
          </cell>
          <cell r="B411" t="str">
            <v>Fornecimento e Instalação de Batente ou guarnição metálica para vão de ( 1,20 x 2,10 ) m</v>
          </cell>
          <cell r="C411" t="str">
            <v>UN</v>
          </cell>
          <cell r="D411">
            <v>66.370199999999997</v>
          </cell>
        </row>
        <row r="412">
          <cell r="A412" t="str">
            <v>001.09.00700</v>
          </cell>
          <cell r="B412" t="str">
            <v>Fornecimento e Instalação de Batente ou guarnição metálica para vão de ( 1,50 x 2,10 ) m</v>
          </cell>
          <cell r="C412" t="str">
            <v>UN</v>
          </cell>
          <cell r="D412">
            <v>70.2624</v>
          </cell>
        </row>
        <row r="413">
          <cell r="A413" t="str">
            <v>001.09.00720</v>
          </cell>
          <cell r="B413" t="str">
            <v>Fornecimento e Instalação de Batente ou guarnição metálica para vão de ( 1,80 x 2,10 ) m</v>
          </cell>
          <cell r="C413" t="str">
            <v>UN</v>
          </cell>
          <cell r="D413">
            <v>74.154600000000002</v>
          </cell>
        </row>
        <row r="414">
          <cell r="A414" t="str">
            <v>001.09.00740</v>
          </cell>
          <cell r="B414" t="str">
            <v>Fornecimento e Instalação de Porta  de ferro em perfil metálico - 0,80x2,10m - padrão comercial</v>
          </cell>
          <cell r="C414" t="str">
            <v>UN</v>
          </cell>
          <cell r="D414">
            <v>117.1932</v>
          </cell>
        </row>
        <row r="415">
          <cell r="A415" t="str">
            <v>001.09.00760</v>
          </cell>
          <cell r="B415" t="str">
            <v>Fornecimento e Instalação de Porta  de ferro em perfis metalicos - 0,70x2,10m - padrão comercial</v>
          </cell>
          <cell r="C415" t="str">
            <v>UN</v>
          </cell>
          <cell r="D415">
            <v>117.1932</v>
          </cell>
        </row>
        <row r="416">
          <cell r="A416" t="str">
            <v>001.09.00770</v>
          </cell>
          <cell r="B416" t="str">
            <v>Fornecimento e Instalação de Porta  de ferro em perfil metálico - 0,60x2,10m - padrão comercial</v>
          </cell>
          <cell r="C416" t="str">
            <v>un</v>
          </cell>
          <cell r="D416">
            <v>132.35319999999999</v>
          </cell>
        </row>
        <row r="417">
          <cell r="A417" t="str">
            <v>001.09.00780</v>
          </cell>
          <cell r="B417" t="str">
            <v>Fornecimento e Instalação de Porta de Ferro de Correr Em Perfil Metálico Tipo Mosaico Quadriculado, 4 Folhas, Dim. 2.00 x 2.13 Req. 13 Chapa 22 - Padrão Comercial</v>
          </cell>
          <cell r="C417" t="str">
            <v>m2</v>
          </cell>
          <cell r="D417">
            <v>241.3716</v>
          </cell>
        </row>
        <row r="418">
          <cell r="A418" t="str">
            <v>001.09.00790</v>
          </cell>
          <cell r="B418" t="str">
            <v>Fornecimento e Instalação de Porta de ferro tipo veneziana - 0,80x2,10m - padrão comercial</v>
          </cell>
          <cell r="C418" t="str">
            <v>un</v>
          </cell>
          <cell r="D418">
            <v>132.35319999999999</v>
          </cell>
        </row>
        <row r="419">
          <cell r="A419" t="str">
            <v>001.09.00800</v>
          </cell>
          <cell r="B419" t="str">
            <v>Fornecimento e Instalação de Porta de ferro tipo veneziana - 0,70x2,10m - padrão comercial</v>
          </cell>
          <cell r="C419" t="str">
            <v>UN</v>
          </cell>
          <cell r="D419">
            <v>132.35319999999999</v>
          </cell>
        </row>
        <row r="420">
          <cell r="A420" t="str">
            <v>001.09.00805</v>
          </cell>
          <cell r="B420" t="str">
            <v>Fornecimento e Instalação de Porta de ferro tipo veneziana - 0,60x2,10m - padrão comercial</v>
          </cell>
          <cell r="C420" t="str">
            <v>un</v>
          </cell>
          <cell r="D420">
            <v>132.35319999999999</v>
          </cell>
        </row>
        <row r="421">
          <cell r="A421" t="str">
            <v>001.09.00820</v>
          </cell>
          <cell r="B421" t="str">
            <v>Fornecimento e Instalação de Janela de ferro em perfis metálicos - basculante com grade - padrão comercial</v>
          </cell>
          <cell r="C421" t="str">
            <v>M2</v>
          </cell>
          <cell r="D421">
            <v>229.2216</v>
          </cell>
        </row>
        <row r="422">
          <cell r="A422" t="str">
            <v>001.09.00825</v>
          </cell>
          <cell r="B422" t="str">
            <v>Fornecimento e Instalação de Janela Tipo Vitro Basculante com Grade Xadrez 0.40 x 0.40 cm, batente e = 12 cm chapa 22 - Padrão Comercial</v>
          </cell>
          <cell r="C422" t="str">
            <v>m2</v>
          </cell>
          <cell r="D422">
            <v>166.3862</v>
          </cell>
        </row>
        <row r="423">
          <cell r="A423" t="str">
            <v>001.09.00826</v>
          </cell>
          <cell r="B423" t="str">
            <v>Fornecimento e Instalação de Janela Tipo Vitro Basculante com Grade Xadrez 0.40 x 0.60 cm Batente e = 12 cm Chapa 22 - Padrão Comercial</v>
          </cell>
          <cell r="C423" t="str">
            <v>m2</v>
          </cell>
          <cell r="D423">
            <v>166.3862</v>
          </cell>
        </row>
        <row r="424">
          <cell r="A424" t="str">
            <v>001.09.00830</v>
          </cell>
          <cell r="B424" t="str">
            <v>Fornecimento e Instalação de Janela Tipo Vitro Maxim-ar 1.00 x 0.60 m c/ Grade Xadrez, Batente E = 12 cm, Chapa 22  - Padrão Comercial</v>
          </cell>
          <cell r="C424" t="str">
            <v>m2</v>
          </cell>
          <cell r="D424">
            <v>214.61619999999999</v>
          </cell>
        </row>
        <row r="425">
          <cell r="A425" t="str">
            <v>001.09.00840</v>
          </cell>
          <cell r="B425" t="str">
            <v>Fornecimento e Instalação de Janela de ferro em perfis metálicos - de correr com grade  - padrão comercial</v>
          </cell>
          <cell r="C425" t="str">
            <v>m2</v>
          </cell>
          <cell r="D425">
            <v>156.9881</v>
          </cell>
        </row>
        <row r="426">
          <cell r="A426" t="str">
            <v>001.09.00845</v>
          </cell>
          <cell r="B426" t="str">
            <v>Fornecimento e Instalação de Janela Tipo Vitro de Correr com Caixilho Fixo 1.20 x 1.00 m c/ Grade, Batente E = 12 cm, Chapa 22 4 Folhas - Padrão Comercial</v>
          </cell>
          <cell r="C426" t="str">
            <v>m2</v>
          </cell>
          <cell r="D426">
            <v>128.71619999999999</v>
          </cell>
        </row>
        <row r="427">
          <cell r="A427" t="str">
            <v>001.09.00846</v>
          </cell>
          <cell r="B427" t="str">
            <v>Fornecimento e Instalação de Janela Tipo Vitro de Correr com Caixilho Fixo 1.50 x 1.00 m c/ Grade, Batente E = 12 cm, Chapa 22 4 Folhas - Padrão Comercial</v>
          </cell>
          <cell r="C427" t="str">
            <v>m2</v>
          </cell>
          <cell r="D427">
            <v>118.58620000000001</v>
          </cell>
        </row>
        <row r="428">
          <cell r="A428" t="str">
            <v>001.09.00848</v>
          </cell>
          <cell r="B428" t="str">
            <v>Fornecimento e Instalação de Janela Tipo Vitro de Correr com Caixilho Fixo 2.00 x 1.00 m s/ Grade, Batente e= 12 cm Chapa 22, 4 Folhas - Padrão Comercial</v>
          </cell>
          <cell r="C428" t="str">
            <v>m2</v>
          </cell>
          <cell r="D428">
            <v>113.1362</v>
          </cell>
        </row>
        <row r="429">
          <cell r="A429" t="str">
            <v>001.09.00850</v>
          </cell>
          <cell r="B429" t="str">
            <v>Fornecimento e Instalação de Janela Tipo Vitro de Correr com Caixilho Fixo 1.50 x 1.20 m c/ Grade, Batente E = 12 cm, Chapa 22 4 Folhas - Padrão Comercial</v>
          </cell>
          <cell r="C429" t="str">
            <v>m2</v>
          </cell>
          <cell r="D429">
            <v>110.7362</v>
          </cell>
        </row>
        <row r="430">
          <cell r="A430" t="str">
            <v>001.09.00860</v>
          </cell>
          <cell r="B430" t="str">
            <v>Fornecimento e Instalação de Janela metálica tipo veneziana de correr com grade - padrão comercial</v>
          </cell>
          <cell r="C430" t="str">
            <v>m2</v>
          </cell>
          <cell r="D430">
            <v>156.9881</v>
          </cell>
        </row>
        <row r="431">
          <cell r="A431" t="str">
            <v>001.09.00900</v>
          </cell>
          <cell r="B431" t="str">
            <v>Fornecimento e Instalação de Porta Padrão Popular (sem defeitos), Tipo Solidor, Dimensão 60 x 210 cm, incl. Portal de Cedrinho Fixado Com Espuma de Poliuretano, Alisar de Cedrinho, Dobradiça de Ferro Zincado 31/2"" x 21/2"",</v>
          </cell>
          <cell r="C431" t="str">
            <v>CJ</v>
          </cell>
          <cell r="D431">
            <v>112.01260000000001</v>
          </cell>
        </row>
        <row r="432">
          <cell r="A432" t="str">
            <v>001.09.00920</v>
          </cell>
          <cell r="B432" t="str">
            <v>Fornecimento e Instalação de Porta Padrão Popular (sem defeitos), Tipo Solidor, Dimensão 70 x 210 cm, incl. Portal de Cedrinho Fixado Com Espuma de Poliuretano, Alisar de Cedrinho, Dobradiça de Ferro Zincado 31/2"" x 21/2"",</v>
          </cell>
          <cell r="C432" t="str">
            <v>CJ</v>
          </cell>
          <cell r="D432">
            <v>112.01260000000001</v>
          </cell>
        </row>
        <row r="433">
          <cell r="A433" t="str">
            <v>001.09.00940</v>
          </cell>
          <cell r="B433" t="str">
            <v>Fornecimento e Instalação de Porta Padrão Popular (sem defeitos), Tipo Solidor, Dimensão 80 x 210 cm, incl. Portal de Cedrinho Fixado Com Espuma de Poliuretano, Alisar de Cedrinho, Dobradiça de Ferro Zincado 31/2"" x 21/2"",</v>
          </cell>
          <cell r="C433" t="str">
            <v>CJ</v>
          </cell>
          <cell r="D433">
            <v>112.01260000000001</v>
          </cell>
        </row>
        <row r="434">
          <cell r="A434" t="str">
            <v>001.09.00960</v>
          </cell>
          <cell r="B434" t="str">
            <v>Fornecimento e Instalação de Porta Tipo Solidor, Angelim, Prensada, Semi Oca, Laminada Para Pintura, Dim. 60 x 210 cm, incl. Portal de Angelim e=3.50cm, Fixado C/ Espuma de Poliuretano, Alisar de Angelim l=6.00cm, Dobradiça de Ferro Niquel. 31/2"" x 21/</v>
          </cell>
          <cell r="C434" t="str">
            <v>CJ</v>
          </cell>
          <cell r="D434">
            <v>205.89259999999999</v>
          </cell>
        </row>
        <row r="435">
          <cell r="A435" t="str">
            <v>001.09.00980</v>
          </cell>
          <cell r="B435" t="str">
            <v>Fornecimento e Instalação de Porta Tipo Solidor, Angelim, Prensada, Semi Oca, Laminada Para Pintura, Dim. 60 x 210 cm, incl. Portal de Angelim e=3.50cm, Fixado C/ Espuma de Poliuretano, Alisar de Angelim l=6.00cm, Dobradiça de Ferro Niquel. 31/2"" x 21/</v>
          </cell>
          <cell r="C435" t="str">
            <v>CJ</v>
          </cell>
          <cell r="D435">
            <v>205.89259999999999</v>
          </cell>
        </row>
        <row r="436">
          <cell r="A436" t="str">
            <v>001.09.01000</v>
          </cell>
          <cell r="B436" t="str">
            <v>Fornecimento e Instalação de Porta Tipo Solidor, Angelim, Prensada, Semi Oca, Laminada Para Pintura, Dim. 60 x 210 cm, incl. Portal de Angelim e=3.50cm, Fixado C/ Espuma de Poliuretano, Alisar de Angelim l=6.00cm, Dobradiça de Ferro Niquel. 31/2"" x 21/</v>
          </cell>
          <cell r="C436" t="str">
            <v>CJ</v>
          </cell>
          <cell r="D436">
            <v>205.89259999999999</v>
          </cell>
        </row>
        <row r="437">
          <cell r="A437" t="str">
            <v>001.09.01010</v>
          </cell>
          <cell r="B437" t="str">
            <v>Fornecimento e Instalação de Porta Tipo Solidor, Angelim, Prensada, Semi Oca, Laminada Para Pintura, Dim. 90 x 210 cm, incl. Portal de Angelim e=3.50cm, Fixado C/ Espuma de Poliuretano, Alisar de Angelim l=6.00cm, Dobradiça de Ferro Niquel. 31/2"" x 21/</v>
          </cell>
          <cell r="C437" t="str">
            <v>CJ</v>
          </cell>
          <cell r="D437">
            <v>205.89259999999999</v>
          </cell>
        </row>
        <row r="438">
          <cell r="A438" t="str">
            <v>001.09.01020</v>
          </cell>
          <cell r="B438" t="str">
            <v>Fornecimento e Instalação de Porta Tipo Solidor, Angelim, Prensada, Encabeçada,Semi Oca, Laminada Para Envernizamento, Dim. 60 x 210 cm, incl. Portal de Angelim e=3.50cm, Fixado C/ Espuma de Poliuretano, Alisar de Angelim l=6.00cm, Dobradiça 31/2""x21/2</v>
          </cell>
          <cell r="C438" t="str">
            <v>CJ</v>
          </cell>
          <cell r="D438">
            <v>230.9126</v>
          </cell>
        </row>
        <row r="439">
          <cell r="A439" t="str">
            <v>001.09.01040</v>
          </cell>
          <cell r="B439" t="str">
            <v>Fornecimento e Instalação de Porta Tipo Solidor, Angelim, Prensada, Encabeçada,Semi Oca, Laminada Para Envernizamento, Dim. 70 x 210 cm, incl. Portal de Angelim e=3.50cm, Fixado C/ Espuma de Poliuretano, Alisar de Angelim l=6.00cm, Dobradiça 31/2""x21/2</v>
          </cell>
          <cell r="C439" t="str">
            <v>CJ</v>
          </cell>
          <cell r="D439">
            <v>230.9126</v>
          </cell>
        </row>
        <row r="440">
          <cell r="A440" t="str">
            <v>001.09.01060</v>
          </cell>
          <cell r="B440" t="str">
            <v>Fornecimento e Instalação de Porta Tipo Solidor, Angelim, Prensada, Encabeçada,Semi Oca, Laminada Para Envernizamento, Dim. 80 x 210 cm, incl. Portal de Angelim e=3.50cm, Fixado C/ Espuma de Poliuretano, Alisar de Angelim l=6.00cm, Dobradiça 31/2""x21/2</v>
          </cell>
          <cell r="C440" t="str">
            <v>CJ</v>
          </cell>
          <cell r="D440">
            <v>230.9126</v>
          </cell>
        </row>
        <row r="441">
          <cell r="A441" t="str">
            <v>001.09.01070</v>
          </cell>
          <cell r="B441" t="str">
            <v>Fornecimento e Instalação de Porta Tipo Solidor, Angelim, Prensada, Encabeçada,Semi Oca, Laminada Para Envernizamento, Dim. 90 x 210 cm, incl. Portal de Angelim e=3.50cm, Fixado C/ Espuma de Poliuretano, Alisar de Angelim l=6.00cm, Dobradiça 31/2""x21/2</v>
          </cell>
          <cell r="C441" t="str">
            <v>CJ</v>
          </cell>
          <cell r="D441">
            <v>230.9126</v>
          </cell>
        </row>
        <row r="442">
          <cell r="A442" t="str">
            <v>001.09.01080</v>
          </cell>
          <cell r="B442" t="str">
            <v>Fornecimento e Instalação de Porta Tipo Solidor,Itaúba, Prensada, Encabeçada,Semi Oca, Laminada Para Envernizamento, Dim. 60 x 210 cm, incl. Portal de Itaúba e=3.50cm, Fixado C/ Espuma de Poliuretano, Alisar de Itaúba l=6.00cm, Dobradiça de 31/2""x21/2</v>
          </cell>
          <cell r="C442" t="str">
            <v>CJ</v>
          </cell>
          <cell r="D442">
            <v>237.99260000000001</v>
          </cell>
        </row>
        <row r="443">
          <cell r="A443" t="str">
            <v>001.09.01100</v>
          </cell>
          <cell r="B443" t="str">
            <v>Fornecimento e Instalação de Porta Tipo Solidor,Itaúba, Prensada, Encabeçada,Semi Oca, Laminada Para Envernizamento, Dim. 70 x 210 cm, incl. Portal de Itaúba e=3.50cm, Fixado C/ Espuma de Poliuretano, Alisar de Itaúba l=6.00cm, Dobradiça de 31/2""x21/2"</v>
          </cell>
          <cell r="C443" t="str">
            <v>CJ</v>
          </cell>
          <cell r="D443">
            <v>237.99260000000001</v>
          </cell>
        </row>
        <row r="444">
          <cell r="A444" t="str">
            <v>001.09.01120</v>
          </cell>
          <cell r="B444" t="str">
            <v>Fornecimento e Instalação de Porta Tipo Solidor,Itaúba, Prensada, Encabeçada,Semi Oca, Laminada Para Envernizamento, Dim. 80 x 210 cm, incl. Portal de Itaúba e=3.50cm, Fixado C/ Espuma de Poliuretano, Alisar de Itaúba l=6.00cm, Dobradiça de 31/2""x21/2"</v>
          </cell>
          <cell r="C444" t="str">
            <v>CJ</v>
          </cell>
          <cell r="D444">
            <v>226.30260000000001</v>
          </cell>
        </row>
        <row r="445">
          <cell r="A445" t="str">
            <v>001.09.01130</v>
          </cell>
          <cell r="B445" t="str">
            <v>Fornecimento e Instalação de Porta Tipo Solidor,Itaúba, Prensada, Encabeçada,Semi Oca, Laminada Para Envernizamento, Dim. 90 x 210 cm, incl. Portal de Itaúba e=3.50cm, Fixado C/ Espuma de Poliuretano, Alisar de Itaúba l=6.00cm, Dobradiça de 31/2""x21/2"</v>
          </cell>
          <cell r="C445" t="str">
            <v>CJ</v>
          </cell>
          <cell r="D445">
            <v>226.30260000000001</v>
          </cell>
        </row>
        <row r="446">
          <cell r="A446" t="str">
            <v>001.09.01290</v>
          </cell>
          <cell r="B446" t="str">
            <v>Fornecimento e Instalação de Porta Tipo Solidor, Angelim, Prensada, Semi Oca, Laminada e Formicada TX PP30 0.8 mm, Dim. 60 x 210 cm, incl. Portal de Angelim e=3.50cm, Fix. Espuma de Poliur., Alisar de Angelim l=6.00cm, Dobr. de Ferro Niquel. 31/2"" x 21</v>
          </cell>
          <cell r="C446" t="str">
            <v>un</v>
          </cell>
          <cell r="D446">
            <v>308.86610000000002</v>
          </cell>
        </row>
        <row r="447">
          <cell r="A447" t="str">
            <v>001.09.01291</v>
          </cell>
          <cell r="B447" t="str">
            <v>Fornecimento e Instalação de Porta Tipo Solidor, Angelim, Prensada, Semi Oca, Laminada e Formicada TX PP30 0.8 mm, Dim. 70 x 210 cm, incl. Portal de Angelim e=3.50cm, Fix. Espuma de Poliur., Alisar de Angelim l=6.00cm, Dobr. de Ferro Niquel. 31/2"" x 21</v>
          </cell>
          <cell r="C447" t="str">
            <v>un</v>
          </cell>
          <cell r="D447">
            <v>332.24610000000001</v>
          </cell>
        </row>
        <row r="448">
          <cell r="A448" t="str">
            <v>001.09.01292</v>
          </cell>
          <cell r="B448" t="str">
            <v>Fornecimento e Instalação de Porta Tipo Solidor, Angelim, Prensada, Semi Oca, Laminada e Formicada TX PP30 0.8 mm, Dim. 80 x 210 cm, incl. Portal de Angelim e=3.50cm, Fix. Espuma de Poliur., Alisar de Angelim l=6.00cm, Dobr. de Ferro Niquel. 31/2"" x 21</v>
          </cell>
          <cell r="C448" t="str">
            <v>un</v>
          </cell>
          <cell r="D448">
            <v>332.24610000000001</v>
          </cell>
        </row>
        <row r="449">
          <cell r="A449" t="str">
            <v>001.09.01293</v>
          </cell>
          <cell r="B449" t="str">
            <v>Fornecimento e Instalação de Porta Tipo Solidor, Angelim, Prensada, Semi Oca, Laminada e Formicada TX PP30 0.8 mm, Dim. 90 x 210 cm, incl. Portal de Angelim e=3.50cm, Fix. Espuma de Poliur., Alisar de Angelim l=6.00cm, Dobr. de Ferro Niquel. 31/2"" x 21</v>
          </cell>
          <cell r="C449" t="str">
            <v>un</v>
          </cell>
          <cell r="D449">
            <v>332.24610000000001</v>
          </cell>
        </row>
        <row r="450">
          <cell r="A450" t="str">
            <v>001.09.01420</v>
          </cell>
          <cell r="B450" t="str">
            <v>Fechadura c/ chave central, maçaneta tipo copo, conjunto completo p/portas de entrada</v>
          </cell>
          <cell r="C450" t="str">
            <v>UN</v>
          </cell>
          <cell r="D450">
            <v>23.020199999999999</v>
          </cell>
        </row>
        <row r="451">
          <cell r="A451" t="str">
            <v>001.09.01440</v>
          </cell>
          <cell r="B451" t="str">
            <v>Fechadura c/ chave central, maçaneta tipo copo, conjunto completo p/portas de comunicacao</v>
          </cell>
          <cell r="C451" t="str">
            <v>UN</v>
          </cell>
          <cell r="D451">
            <v>18.860199999999999</v>
          </cell>
        </row>
        <row r="452">
          <cell r="A452" t="str">
            <v>001.09.01460</v>
          </cell>
          <cell r="B452" t="str">
            <v>Fechadura c/ chave central, maçaneta tipo copo, conjunto completo p/portas de banheiro</v>
          </cell>
          <cell r="C452" t="str">
            <v>UN</v>
          </cell>
          <cell r="D452">
            <v>18.860199999999999</v>
          </cell>
        </row>
        <row r="453">
          <cell r="A453" t="str">
            <v>001.09.02300</v>
          </cell>
          <cell r="B453" t="str">
            <v>Tela metálica tipo mosquiteiro fixado em ferro cantoneira de abas iguais de 1/2""""x1/8""""</v>
          </cell>
          <cell r="C453" t="str">
            <v>M2</v>
          </cell>
          <cell r="D453">
            <v>33.885399999999997</v>
          </cell>
        </row>
        <row r="454">
          <cell r="A454" t="str">
            <v>001.09.02320</v>
          </cell>
          <cell r="B454" t="str">
            <v>Tela metálica tipo mosquiteiro fixado em ferro cantoneira de abas iguais de 1""""x3/16""""</v>
          </cell>
          <cell r="C454" t="str">
            <v>M2</v>
          </cell>
          <cell r="D454">
            <v>59.985399999999998</v>
          </cell>
        </row>
        <row r="455">
          <cell r="A455" t="str">
            <v>001.09.02325</v>
          </cell>
          <cell r="B455" t="str">
            <v>Fornecimento e Instalação de Chapa de Ferro Preta Lisa e= 3 mm Conf. Det. 26 A SEJUSP</v>
          </cell>
          <cell r="C455" t="str">
            <v>m2</v>
          </cell>
          <cell r="D455">
            <v>128.08510000000001</v>
          </cell>
        </row>
        <row r="456">
          <cell r="A456" t="str">
            <v>001.09.02327</v>
          </cell>
          <cell r="B456" t="str">
            <v>Fornecimento e Instalação de Chapa de Ferro Preta Lisa e= 8 mm Conf. Det. 26 C SEJUSP</v>
          </cell>
          <cell r="C456" t="str">
            <v>m2</v>
          </cell>
          <cell r="D456">
            <v>339.98250000000002</v>
          </cell>
        </row>
        <row r="457">
          <cell r="A457" t="str">
            <v>001.09.02330</v>
          </cell>
          <cell r="B457" t="str">
            <v>Fornecimento e Instalação de Porta Para Cadeia ou Presídio 0.80 x 2.10 em grade 7/8"" e barra chata 1 1/2"" x 5/16"" Conf. Det. 05 SINFRA</v>
          </cell>
          <cell r="C457" t="str">
            <v>m2</v>
          </cell>
          <cell r="D457">
            <v>227.84440000000001</v>
          </cell>
        </row>
        <row r="458">
          <cell r="A458" t="str">
            <v>001.09.02335</v>
          </cell>
          <cell r="B458" t="str">
            <v>Fornecimento e Instalação de Porta Metálica C/ Passa Prato Conf. Det. 05 SEJUSP</v>
          </cell>
          <cell r="C458" t="str">
            <v>m2</v>
          </cell>
          <cell r="D458">
            <v>356.19459999999998</v>
          </cell>
        </row>
        <row r="459">
          <cell r="A459" t="str">
            <v>001.09.02336</v>
          </cell>
          <cell r="B459" t="str">
            <v>Fornecimento e Instalação de Porta Metálica S/ Passa Prato Conf. Det. 05 A SEJUSP</v>
          </cell>
          <cell r="C459" t="str">
            <v>m2</v>
          </cell>
          <cell r="D459">
            <v>278.31799999999998</v>
          </cell>
        </row>
        <row r="460">
          <cell r="A460" t="str">
            <v>001.09.02337</v>
          </cell>
          <cell r="B460" t="str">
            <v>Fornecimento e Instalação de Porta Metálica C/ Chapa Metálica Sobre Toda a Porta Conf. Det. 05 B  SEJUSP</v>
          </cell>
          <cell r="C460" t="str">
            <v>m2</v>
          </cell>
          <cell r="D460">
            <v>426.10849999999999</v>
          </cell>
        </row>
        <row r="461">
          <cell r="A461" t="str">
            <v>001.09.02338</v>
          </cell>
          <cell r="B461" t="str">
            <v>Fornecimento e Instalação de Conjunto de Grade Conf. Det. 08 SEJUSP</v>
          </cell>
          <cell r="C461" t="str">
            <v>m2</v>
          </cell>
          <cell r="D461">
            <v>130.26499999999999</v>
          </cell>
        </row>
        <row r="462">
          <cell r="A462" t="str">
            <v>001.09.02340</v>
          </cell>
          <cell r="B462" t="str">
            <v>Fornecimento e Instalação de Grade Metálica Conf. Det. 09 A SEJUSP</v>
          </cell>
          <cell r="C462" t="str">
            <v>m2</v>
          </cell>
          <cell r="D462">
            <v>191.0461</v>
          </cell>
        </row>
        <row r="463">
          <cell r="A463" t="str">
            <v>001.09.02345</v>
          </cell>
          <cell r="B463" t="str">
            <v>Fornecimento e Instalação de Porta Metálica C/ Chapa Metálica Sobre Toda a Porta Conf. Det. 23  SEJUSP</v>
          </cell>
          <cell r="C463" t="str">
            <v>m2</v>
          </cell>
          <cell r="D463">
            <v>380.67520000000002</v>
          </cell>
        </row>
        <row r="464">
          <cell r="A464" t="str">
            <v>001.09.02346</v>
          </cell>
          <cell r="B464" t="str">
            <v>Fornecimento e Instalação de Porta Metálica S/ Chapa Metálica Conf. Det. 23 A  SEJUSP</v>
          </cell>
          <cell r="C464" t="str">
            <v>m2</v>
          </cell>
          <cell r="D464">
            <v>297.05579999999998</v>
          </cell>
        </row>
        <row r="465">
          <cell r="A465" t="str">
            <v>001.09.02350</v>
          </cell>
          <cell r="B465" t="str">
            <v>Fornecimento e Instalação de Visor Conf. Det. 30 SEJUSP</v>
          </cell>
          <cell r="C465" t="str">
            <v>un</v>
          </cell>
          <cell r="D465">
            <v>210.67439999999999</v>
          </cell>
        </row>
        <row r="466">
          <cell r="A466" t="str">
            <v>001.09.02360</v>
          </cell>
          <cell r="B466" t="str">
            <v>Fornecimento e Instalação de Tranca Tipo Comum Conf. Det. 41 SEJUSP</v>
          </cell>
          <cell r="C466" t="str">
            <v>un</v>
          </cell>
          <cell r="D466">
            <v>122.6871</v>
          </cell>
        </row>
        <row r="467">
          <cell r="A467" t="str">
            <v>001.09.02365</v>
          </cell>
          <cell r="B467" t="str">
            <v>Fornecimento e Instalação de Grade Metálica Conf. Det. 45 B SEJUSP</v>
          </cell>
          <cell r="C467" t="str">
            <v>m2</v>
          </cell>
          <cell r="D467">
            <v>246.3074</v>
          </cell>
        </row>
        <row r="468">
          <cell r="A468" t="str">
            <v>001.09.02370</v>
          </cell>
          <cell r="B468" t="str">
            <v>Batente de madeira 15 x 15 cm para porta e janela</v>
          </cell>
          <cell r="C468" t="str">
            <v>m</v>
          </cell>
          <cell r="D468">
            <v>20.7333</v>
          </cell>
        </row>
        <row r="469">
          <cell r="A469" t="str">
            <v>001.09.02380</v>
          </cell>
          <cell r="B469" t="str">
            <v>Batente de madeira 3,5 x 14,5 cm para portas e janelas</v>
          </cell>
          <cell r="C469" t="str">
            <v>M</v>
          </cell>
          <cell r="D469">
            <v>8.0296000000000003</v>
          </cell>
        </row>
        <row r="470">
          <cell r="A470" t="str">
            <v>001.09.02400</v>
          </cell>
          <cell r="B470" t="str">
            <v>Reparo em esquadria - substituição de folhas de porta/janelas de madeira tipo almofadada</v>
          </cell>
          <cell r="C470" t="str">
            <v>M2</v>
          </cell>
          <cell r="D470">
            <v>42.630299999999998</v>
          </cell>
        </row>
        <row r="471">
          <cell r="A471" t="str">
            <v>001.09.02420</v>
          </cell>
          <cell r="B471" t="str">
            <v>Reparo em esquadria - substituição de batente de madeira</v>
          </cell>
          <cell r="C471" t="str">
            <v>M</v>
          </cell>
          <cell r="D471">
            <v>17.7865</v>
          </cell>
        </row>
        <row r="472">
          <cell r="A472" t="str">
            <v>001.09.02440</v>
          </cell>
          <cell r="B472" t="str">
            <v>Reparo em esquadria - substituição de folha de porta de madeira tipo solidor, inclusive dobradiças, -(0,60x1,80)m</v>
          </cell>
          <cell r="C472" t="str">
            <v>UN</v>
          </cell>
          <cell r="D472">
            <v>50.916499999999999</v>
          </cell>
        </row>
        <row r="473">
          <cell r="A473" t="str">
            <v>001.09.02460</v>
          </cell>
          <cell r="B473" t="str">
            <v>Reparo em esquadria - substituição de folha de porta de madeira tipo solidor, inclusive dobradiças, -(0,60x2,10)m</v>
          </cell>
          <cell r="C473" t="str">
            <v>UN</v>
          </cell>
          <cell r="D473">
            <v>54.606499999999997</v>
          </cell>
        </row>
        <row r="474">
          <cell r="A474" t="str">
            <v>001.09.02480</v>
          </cell>
          <cell r="B474" t="str">
            <v>Reparo em esquadria - substituição de folha de porta de madeira tipo solidor, inclusive dobradiças, -(0,70x2,10)m</v>
          </cell>
          <cell r="C474" t="str">
            <v>UN</v>
          </cell>
          <cell r="D474">
            <v>54.606499999999997</v>
          </cell>
        </row>
        <row r="475">
          <cell r="A475" t="str">
            <v>001.09.02500</v>
          </cell>
          <cell r="B475" t="str">
            <v>Reparo em esquadria - substituição de folha de porta de madeira tipo solidor, inclusive dobradiças, -(0,80x2,10)m</v>
          </cell>
          <cell r="C475" t="str">
            <v>UN</v>
          </cell>
          <cell r="D475">
            <v>54.606499999999997</v>
          </cell>
        </row>
        <row r="476">
          <cell r="A476" t="str">
            <v>001.09.02520</v>
          </cell>
          <cell r="B476" t="str">
            <v>Reparo em esquadria - substituição de folha de porta de madeira tipo solidor, inclusive dobradiças, -(0,90x2,10)m</v>
          </cell>
          <cell r="C476" t="str">
            <v>UN</v>
          </cell>
          <cell r="D476">
            <v>92.606499999999997</v>
          </cell>
        </row>
        <row r="477">
          <cell r="A477" t="str">
            <v>001.09.02540</v>
          </cell>
          <cell r="B477" t="str">
            <v>Reparo em esquadria - substituição de folha de madeira almofadada, inclusive dobradiças-(0,60x2,10)m</v>
          </cell>
          <cell r="C477" t="str">
            <v>UN</v>
          </cell>
          <cell r="D477">
            <v>73.606499999999997</v>
          </cell>
        </row>
        <row r="478">
          <cell r="A478" t="str">
            <v>001.09.02560</v>
          </cell>
          <cell r="B478" t="str">
            <v>Reparo em esquadria - substituição de folha de madeira almofadada, inclusive dobradiças-(0,70x2,10)m</v>
          </cell>
          <cell r="C478" t="str">
            <v>UN</v>
          </cell>
          <cell r="D478">
            <v>73.606499999999997</v>
          </cell>
        </row>
        <row r="479">
          <cell r="A479" t="str">
            <v>001.09.02580</v>
          </cell>
          <cell r="B479" t="str">
            <v>Reparo em esquadria - substituição de folha de madeira almofadada, inclusive dobradiças-(0,80x2,10)m</v>
          </cell>
          <cell r="C479" t="str">
            <v>UN</v>
          </cell>
          <cell r="D479">
            <v>73.606499999999997</v>
          </cell>
        </row>
        <row r="480">
          <cell r="A480" t="str">
            <v>001.09.02600</v>
          </cell>
          <cell r="B480" t="str">
            <v>Reparo em esquadria - substituição de folha de madeira almofadada, inclusive dobradiças-(0,90x2,10)m</v>
          </cell>
          <cell r="C480" t="str">
            <v>UN</v>
          </cell>
          <cell r="D480">
            <v>87.606499999999997</v>
          </cell>
        </row>
        <row r="481">
          <cell r="A481" t="str">
            <v>001.09.02620</v>
          </cell>
          <cell r="B481" t="str">
            <v>Reparo em esquadria - substituição de batente de peroba, inclusive guarnições -vão de (0,60x2,10)m</v>
          </cell>
          <cell r="C481" t="str">
            <v>JG</v>
          </cell>
          <cell r="D481">
            <v>98.226600000000005</v>
          </cell>
        </row>
        <row r="482">
          <cell r="A482" t="str">
            <v>001.09.02640</v>
          </cell>
          <cell r="B482" t="str">
            <v>Reparo em esquadria - substituição de batente de peroba, inclusive guarnições -vão de (0,70x2,10)m</v>
          </cell>
          <cell r="C482" t="str">
            <v>JG</v>
          </cell>
          <cell r="D482">
            <v>96.892099999999999</v>
          </cell>
        </row>
        <row r="483">
          <cell r="A483" t="str">
            <v>001.09.02660</v>
          </cell>
          <cell r="B483" t="str">
            <v>Reparo em esquadria - substituição de batente de peroba, inclusive guarnições -vão de (0,80x2,10)m</v>
          </cell>
          <cell r="C483" t="str">
            <v>JG</v>
          </cell>
          <cell r="D483">
            <v>108.9226</v>
          </cell>
        </row>
        <row r="484">
          <cell r="A484" t="str">
            <v>001.09.02800</v>
          </cell>
          <cell r="B484" t="str">
            <v>Reparo em Grades e Portões - substituição de ferro CA 25 1/2""</v>
          </cell>
          <cell r="C484" t="str">
            <v>ml</v>
          </cell>
          <cell r="D484">
            <v>4.0110999999999999</v>
          </cell>
        </row>
        <row r="485">
          <cell r="A485" t="str">
            <v>001.09.02820</v>
          </cell>
          <cell r="B485" t="str">
            <v>Reparo em Grades e Portões - substituição de ferro CA 25 7/8""</v>
          </cell>
          <cell r="C485" t="str">
            <v>ml</v>
          </cell>
          <cell r="D485">
            <v>13.7584</v>
          </cell>
        </row>
        <row r="486">
          <cell r="A486" t="str">
            <v>001.09.02840</v>
          </cell>
          <cell r="B486" t="str">
            <v>Reparo em Alambrados e Portões - substituição de tubo de ferro em chapa preta diam.2"" chapa 13</v>
          </cell>
          <cell r="C486" t="str">
            <v>ml</v>
          </cell>
          <cell r="D486">
            <v>16.174800000000001</v>
          </cell>
        </row>
        <row r="487">
          <cell r="A487" t="str">
            <v>001.09.02860</v>
          </cell>
          <cell r="B487" t="str">
            <v>Reparo em Alambrados e Portões - substituição de tela de alambrado galvanizado malha 2"" fio dw12</v>
          </cell>
          <cell r="C487" t="str">
            <v>m2</v>
          </cell>
          <cell r="D487">
            <v>14.151400000000001</v>
          </cell>
        </row>
        <row r="488">
          <cell r="A488" t="str">
            <v>001.10</v>
          </cell>
          <cell r="B488" t="str">
            <v>REVESTIMENTO</v>
          </cell>
          <cell r="D488">
            <v>329.01499999999999</v>
          </cell>
        </row>
        <row r="489">
          <cell r="A489" t="str">
            <v>001.10.00020</v>
          </cell>
          <cell r="B489" t="str">
            <v>Chapisco de aderência c/argamassa de cimento e areia traço 1:3 e= 5 mm</v>
          </cell>
          <cell r="C489" t="str">
            <v>m2</v>
          </cell>
          <cell r="D489">
            <v>1.9576</v>
          </cell>
        </row>
        <row r="490">
          <cell r="A490" t="str">
            <v>001.10.00040</v>
          </cell>
          <cell r="B490" t="str">
            <v>Chapisco de acab.c/argam.de cimento e pedrisco traço 1:4  e= 7 mm</v>
          </cell>
          <cell r="C490" t="str">
            <v>m2</v>
          </cell>
          <cell r="D490">
            <v>2.9297</v>
          </cell>
        </row>
        <row r="491">
          <cell r="A491" t="str">
            <v>001.10.00100</v>
          </cell>
          <cell r="B491" t="str">
            <v>Reboco paulista usando argamassa mista de cimento cal e areia no traço 1:2:8 com 20 mm de espessura</v>
          </cell>
          <cell r="C491" t="str">
            <v>m2</v>
          </cell>
          <cell r="D491">
            <v>7.8211000000000004</v>
          </cell>
        </row>
        <row r="492">
          <cell r="A492" t="str">
            <v>001.10.00110</v>
          </cell>
          <cell r="B492" t="str">
            <v>Reboco paulista usando argamassa mista de cimento cal e areia no traço 1:2:9 com 20 mm de espessura</v>
          </cell>
          <cell r="C492" t="str">
            <v>m2</v>
          </cell>
          <cell r="D492">
            <v>7.6371000000000002</v>
          </cell>
        </row>
        <row r="493">
          <cell r="A493" t="str">
            <v>001.10.00120</v>
          </cell>
          <cell r="B493" t="str">
            <v>Reboco c/ argamassa de cal em pasta e areia fina peneirada no traço 1:2 (espessura 0.5 cm)</v>
          </cell>
          <cell r="C493" t="str">
            <v>m2</v>
          </cell>
          <cell r="D493">
            <v>3.6324999999999998</v>
          </cell>
        </row>
        <row r="494">
          <cell r="A494" t="str">
            <v>001.10.00170</v>
          </cell>
          <cell r="B494" t="str">
            <v>Revestimento c/ argamassa de barita e = 1O mm</v>
          </cell>
          <cell r="C494" t="str">
            <v>m2</v>
          </cell>
          <cell r="D494">
            <v>42.392600000000002</v>
          </cell>
        </row>
        <row r="495">
          <cell r="A495" t="str">
            <v>001.10.00180</v>
          </cell>
          <cell r="B495" t="str">
            <v>Reboco barra lisa com argamassa de cimento e areia 1:1.5 com impermeabilizante inclusive emboço de cimento e areia 1:4</v>
          </cell>
          <cell r="C495" t="str">
            <v>M2</v>
          </cell>
          <cell r="D495">
            <v>17.493600000000001</v>
          </cell>
        </row>
        <row r="496">
          <cell r="A496" t="str">
            <v>001.10.00200</v>
          </cell>
          <cell r="B496" t="str">
            <v>Barra lisa c/ acabamento em nata de cimento comum c/ desempenadeira de aço sobre emboço de cimento e areia 1:4</v>
          </cell>
          <cell r="C496" t="str">
            <v>m2</v>
          </cell>
          <cell r="D496">
            <v>12.008100000000001</v>
          </cell>
        </row>
        <row r="497">
          <cell r="A497" t="str">
            <v>001.10.00220</v>
          </cell>
          <cell r="B497" t="str">
            <v>Barra lisa c/ acabamento em nata de cimento comum c/ desempenadeira de aço sobre emboço de cimento e areia 1:4:8</v>
          </cell>
          <cell r="C497" t="str">
            <v>m2</v>
          </cell>
          <cell r="D497">
            <v>11.581300000000001</v>
          </cell>
        </row>
        <row r="498">
          <cell r="A498" t="str">
            <v>001.10.00240</v>
          </cell>
          <cell r="B498" t="str">
            <v>Barra lisa c/ acabamento em nata de cimento branco c/ desempenadeira de aço sobre emboço de cimento e areia 1:4</v>
          </cell>
          <cell r="C498" t="str">
            <v>m2</v>
          </cell>
          <cell r="D498">
            <v>14.0441</v>
          </cell>
        </row>
        <row r="499">
          <cell r="A499" t="str">
            <v>001.10.00260</v>
          </cell>
          <cell r="B499" t="str">
            <v>Barra lisa c/ acabamento em nata de cimento comum c/ desempenadeira de aço sobre emboço de cimento e areia 1:4:8</v>
          </cell>
          <cell r="C499" t="str">
            <v>m2</v>
          </cell>
          <cell r="D499">
            <v>11.581300000000001</v>
          </cell>
        </row>
        <row r="500">
          <cell r="A500" t="str">
            <v>001.10.00280</v>
          </cell>
          <cell r="B500" t="str">
            <v>Revestimento com azulejo branco (dimensão mínima 150x150 mm, espessura mínima 4 mm) empregando argamassa pré fabricada de cimento colante (a prumo ), incl rejuntamento</v>
          </cell>
          <cell r="C500" t="str">
            <v>m2</v>
          </cell>
          <cell r="D500">
            <v>22.776800000000001</v>
          </cell>
        </row>
        <row r="501">
          <cell r="A501" t="str">
            <v>001.10.00300</v>
          </cell>
          <cell r="B501" t="str">
            <v>Revestimento com azulejo decorado (dimensão mínima 150x150 mm, espessura mínima 4 mm) empregando argamassa pré fabricada de cimento colante (a prumo ), incl rejuntamento</v>
          </cell>
          <cell r="C501" t="str">
            <v>m2</v>
          </cell>
          <cell r="D501">
            <v>19.9938</v>
          </cell>
        </row>
        <row r="502">
          <cell r="A502" t="str">
            <v>001.10.00320</v>
          </cell>
          <cell r="B502" t="str">
            <v>Revestimento Com Piso Parede (dimensão mínima 300x300 mm, espessura mínima 6 mm) Empregando Argamassa Pré Fabricada de Cimento Colante, incl Rejuntamento</v>
          </cell>
          <cell r="C502" t="str">
            <v>m2</v>
          </cell>
          <cell r="D502">
            <v>19.991800000000001</v>
          </cell>
        </row>
        <row r="503">
          <cell r="A503" t="str">
            <v>001.10.00330</v>
          </cell>
          <cell r="B503" t="str">
            <v>Fornecimento e Assentamento de Pastilha de Porcelana (dimensão mínima 100x100 mm, espessura mínima 8 mm), Assentada Com Argamassa Pré- Fabricada de Cimento Colante, Incl. Rejuntamento</v>
          </cell>
          <cell r="C503" t="str">
            <v>m2</v>
          </cell>
          <cell r="D503">
            <v>47.176099999999998</v>
          </cell>
        </row>
        <row r="504">
          <cell r="A504" t="str">
            <v>001.10.00560</v>
          </cell>
          <cell r="B504" t="str">
            <v>Revestimento c/ carpete 8 mm sobre parede</v>
          </cell>
          <cell r="C504" t="str">
            <v>M2</v>
          </cell>
          <cell r="D504">
            <v>24.803599999999999</v>
          </cell>
        </row>
        <row r="505">
          <cell r="A505" t="str">
            <v>001.10.00580</v>
          </cell>
          <cell r="B505" t="str">
            <v>Revestimento de paredes com laminado melaminico colado (formiplac texturizado)</v>
          </cell>
          <cell r="C505" t="str">
            <v>m2</v>
          </cell>
          <cell r="D505">
            <v>23.991599999999998</v>
          </cell>
        </row>
        <row r="506">
          <cell r="A506" t="str">
            <v>001.10.00660</v>
          </cell>
          <cell r="B506" t="str">
            <v>Faixas decorativas para portas e janelas, 10 cm de largura, em argamassa mista de cimento cal e areia</v>
          </cell>
          <cell r="C506" t="str">
            <v>M</v>
          </cell>
          <cell r="D506">
            <v>4.1908000000000003</v>
          </cell>
        </row>
        <row r="507">
          <cell r="A507" t="str">
            <v>001.10.00680</v>
          </cell>
          <cell r="B507" t="str">
            <v>Fornecimento e Assentamento de Faixa Cerâmica Decorada Para Cozinha e Banheiro</v>
          </cell>
          <cell r="C507" t="str">
            <v>ml</v>
          </cell>
          <cell r="D507">
            <v>13.7346</v>
          </cell>
        </row>
        <row r="508">
          <cell r="A508" t="str">
            <v>001.10.00740</v>
          </cell>
          <cell r="B508" t="str">
            <v>Correção de trincas em paredes, usando ferro de 1/4"""" e argamassa de cimento e areia 1:3</v>
          </cell>
          <cell r="C508" t="str">
            <v>M</v>
          </cell>
          <cell r="D508">
            <v>19.276900000000001</v>
          </cell>
        </row>
        <row r="509">
          <cell r="A509" t="str">
            <v>001.11</v>
          </cell>
          <cell r="B509" t="str">
            <v>PISOS RODAPÉS SOLEIRAS E PEITORIS</v>
          </cell>
          <cell r="D509">
            <v>1236.8943999999999</v>
          </cell>
        </row>
        <row r="510">
          <cell r="A510" t="str">
            <v>001.11.00010</v>
          </cell>
          <cell r="B510" t="str">
            <v>Preparo e apiloamento do local destinado a receber o piso, incl. carga e transporte manual de material de caixão de empréstimo para complementação do que faltar.</v>
          </cell>
          <cell r="C510" t="str">
            <v>m2</v>
          </cell>
          <cell r="D510">
            <v>5.9009</v>
          </cell>
        </row>
        <row r="511">
          <cell r="A511" t="str">
            <v>001.11.00015</v>
          </cell>
          <cell r="B511" t="str">
            <v>Fornecimento e Execução de Picoteamento de Piso Para Aplicação de Argamassa de Regularização em Pisos Pré Exitentes</v>
          </cell>
          <cell r="C511" t="str">
            <v>m2</v>
          </cell>
          <cell r="D511">
            <v>1.3325</v>
          </cell>
        </row>
        <row r="512">
          <cell r="A512" t="str">
            <v>001.11.00040</v>
          </cell>
          <cell r="B512" t="str">
            <v>Regularização de laje ou lastro de concreto com argamassa de cimento e areia no traço 1:3, procedendo-se da seguinte maneira: umidecer abundantemente o contrapiso, aplicar nata de agua e cimento e finalmente a aplicar da argamassa de regularização.</v>
          </cell>
          <cell r="C512" t="str">
            <v>m3</v>
          </cell>
          <cell r="D512">
            <v>283.80529999999999</v>
          </cell>
        </row>
        <row r="513">
          <cell r="A513" t="str">
            <v>001.11.00050</v>
          </cell>
          <cell r="B513" t="str">
            <v>Contrapiso de concreto não estrutural Fck=13,5 Mpa, preparado com régua de alumínio e desempenadeira de madeira, perfeitamente nivelado, pronto para receber o piso, esp.= 6.00 cm</v>
          </cell>
          <cell r="C513" t="str">
            <v>m2</v>
          </cell>
          <cell r="D513">
            <v>16.967300000000002</v>
          </cell>
        </row>
        <row r="514">
          <cell r="A514" t="str">
            <v>001.11.00060</v>
          </cell>
          <cell r="B514" t="str">
            <v>Calçada em concreto Fck=13,5 Mpa no traco 1:3:6 com junta de dilatação de madeira 1.2 cm de espessura formando quadro 2.0 x 2.0 m com 6.0 cm de espessura, preparado com régua de alumínio e desempenadeira de madeira, perfeitamente nivelado.</v>
          </cell>
          <cell r="C514" t="str">
            <v>m2</v>
          </cell>
          <cell r="D514">
            <v>19.508099999999999</v>
          </cell>
        </row>
        <row r="515">
          <cell r="A515" t="str">
            <v>001.11.00080</v>
          </cell>
          <cell r="B515" t="str">
            <v>Calçada em concreto Fck=13,5 Mpa, no traço 1:3:6 com junta de dilatação seca, formando quadro de 2.00x2.00 m, com 6 cm de espessura, preparado com régua de alumínio e desempenadeira de madeira, perfeitamente nivelado.</v>
          </cell>
          <cell r="C515" t="str">
            <v>m2</v>
          </cell>
          <cell r="D515">
            <v>19.508099999999999</v>
          </cell>
        </row>
        <row r="516">
          <cell r="A516" t="str">
            <v>001.11.00100</v>
          </cell>
          <cell r="B516" t="str">
            <v>Calçada em Concreto Usinado 13,50 Mpa, Com Junta de Dilatação de Ripa de Madeira de 1.20 cm de Espessura formando Quadro 1.50 x 1.50 m, sendo a espessura de e= 5.00 cm, preparado com régua de alumínio e desempenadeira de madeira, perfeitamente nivelado.</v>
          </cell>
          <cell r="C516" t="str">
            <v>m2</v>
          </cell>
          <cell r="D516">
            <v>20.432700000000001</v>
          </cell>
        </row>
        <row r="517">
          <cell r="A517" t="str">
            <v>001.11.00110</v>
          </cell>
          <cell r="B517" t="str">
            <v>Calçada em Concreto Usinado 13,50 Mpa, Com Junta de Dilatação de Ripa de Madeira de 1.20 cm de Espessura formando Quadro 1.50 x 1.50 m, sendo a espessura de e=7.00 cm, preparado com régua de alumínio e desempenadeira de madeira, perfeitamente nivelado.</v>
          </cell>
          <cell r="C517" t="str">
            <v>m2</v>
          </cell>
          <cell r="D517">
            <v>25.315899999999999</v>
          </cell>
        </row>
        <row r="518">
          <cell r="A518" t="str">
            <v>001.11.00180</v>
          </cell>
          <cell r="B518" t="str">
            <v>Cimentado liso queimado c/espessura de 1.5 cm c/argamassa de cimento e areia no traço 1:3, procedendo-se da seguinte maneira: umidecer abundantemente o contrapiso, aplicar nata de agua e cimento e finalmente a aplicar da argamassa de acabamento.</v>
          </cell>
          <cell r="C518" t="str">
            <v>m2</v>
          </cell>
          <cell r="D518">
            <v>6.6917999999999997</v>
          </cell>
        </row>
        <row r="519">
          <cell r="A519" t="str">
            <v>001.11.00200</v>
          </cell>
          <cell r="B519" t="str">
            <v>Cimentado liso queimado c/espessura de 2 cm usando argamassa de cimento e areia 1:3 c/ juntas plásticas de 19 mm formando quadros de 2.00 x 2.00 m,umidecer abundantemente o contrapiso, aplicar nata de agua e cimento e finalmente a aplicar a argamassa.</v>
          </cell>
          <cell r="C519" t="str">
            <v>m2</v>
          </cell>
          <cell r="D519">
            <v>10.9033</v>
          </cell>
        </row>
        <row r="520">
          <cell r="A520" t="str">
            <v>001.11.00280</v>
          </cell>
          <cell r="B520" t="str">
            <v>Cimentado liso queimado c/ po xadrez e=1.5 cm c/argamassa de cimento e areia no traço 1:3, umidecer abundantemente o contrapiso, aplicar nata de agua e cimento e finalmente a aplicar a argamassa.</v>
          </cell>
          <cell r="C520" t="str">
            <v>m2</v>
          </cell>
          <cell r="D520">
            <v>7.5258000000000003</v>
          </cell>
        </row>
        <row r="521">
          <cell r="A521" t="str">
            <v>001.11.00310</v>
          </cell>
          <cell r="B521" t="str">
            <v>Revestimento com Piso Cerâmico Esmaltado (dimensão mínima 300x300mm, espessura mínima 8 mm), PI 02, Assentado Com Argamassa Colante Uso Interno, incl. rejuntamento.</v>
          </cell>
          <cell r="C521" t="str">
            <v>m2</v>
          </cell>
          <cell r="D521">
            <v>19.514099999999999</v>
          </cell>
        </row>
        <row r="522">
          <cell r="A522" t="str">
            <v>001.11.00311</v>
          </cell>
          <cell r="B522" t="str">
            <v>Revestimento com Piso Cerâmico Esmaltado (dimensão mínima 300x300mm, espessura mínima 8 mm), PI 03, Assentado Com Argamassa Colante Uso Interno, incl. rejuntamento</v>
          </cell>
          <cell r="C522" t="str">
            <v>m2</v>
          </cell>
          <cell r="D522">
            <v>19.514099999999999</v>
          </cell>
        </row>
        <row r="523">
          <cell r="A523" t="str">
            <v>001.11.00312</v>
          </cell>
          <cell r="B523" t="str">
            <v>Revestimento com Piso Cerâmico Esmaltado (dimensão mínima 300x300mm, espessura mínima 8 mm), PI 04, Assentado Com Argamassa Colante Uso Interno, incl. rejuntamento</v>
          </cell>
          <cell r="C523" t="str">
            <v>m2</v>
          </cell>
          <cell r="D523">
            <v>19.514099999999999</v>
          </cell>
        </row>
        <row r="524">
          <cell r="A524" t="str">
            <v>001.11.00313</v>
          </cell>
          <cell r="B524" t="str">
            <v>Revestimento com Piso Cerâmico Esmaltado (dimensão mínima 300x300mm, espessura mínima 8 mm), PI 05, Assentado Com Argamassa Colante Uso Interno, incl. rejuntamento</v>
          </cell>
          <cell r="C524" t="str">
            <v>m2</v>
          </cell>
          <cell r="D524">
            <v>19.514099999999999</v>
          </cell>
        </row>
        <row r="525">
          <cell r="A525" t="str">
            <v>001.11.00321</v>
          </cell>
          <cell r="B525" t="str">
            <v>Revestimento de pisos e lajotas cerâmicas 30x30 cm assente c/argamassa de cimento e areia 1:4</v>
          </cell>
          <cell r="C525" t="str">
            <v>M2</v>
          </cell>
          <cell r="D525">
            <v>21.881699999999999</v>
          </cell>
        </row>
        <row r="526">
          <cell r="A526" t="str">
            <v>001.11.00341</v>
          </cell>
          <cell r="B526" t="str">
            <v>Assentamento de ladrilho hidráulico cor natural do cimento, assente com argamassa mista de cimento, cal e areia traço 1:4 adição 100 kg cimento</v>
          </cell>
          <cell r="C526" t="str">
            <v>m2</v>
          </cell>
          <cell r="D526">
            <v>34.721200000000003</v>
          </cell>
        </row>
        <row r="527">
          <cell r="A527" t="str">
            <v>001.11.00342</v>
          </cell>
          <cell r="B527" t="str">
            <v>Assentamento de ladrilho hidráulico cor única, assente com argamassa mista de cimento, cal e areia traço 1:4 adição 100 kg cimento</v>
          </cell>
          <cell r="C527" t="str">
            <v>m2</v>
          </cell>
          <cell r="D527">
            <v>36.921199999999999</v>
          </cell>
        </row>
        <row r="528">
          <cell r="A528" t="str">
            <v>001.11.00343</v>
          </cell>
          <cell r="B528" t="str">
            <v>Assentamento de ladrilho hidráulico tipo Cuiabá, assente com argamassa mista de cimento, cal e areia traço 1:4 adição 100 kg cimento</v>
          </cell>
          <cell r="C528" t="str">
            <v>m2</v>
          </cell>
          <cell r="D528">
            <v>38.0212</v>
          </cell>
        </row>
        <row r="529">
          <cell r="A529" t="str">
            <v>001.11.00344</v>
          </cell>
          <cell r="B529" t="str">
            <v>Assentamento de ladrilho hidráulico tipo Copacabana, assente com argamassa mista de cimento, cal e areia traço 1:4 adição 100 kg cimento</v>
          </cell>
          <cell r="C529" t="str">
            <v>m2</v>
          </cell>
          <cell r="D529">
            <v>43.5212</v>
          </cell>
        </row>
        <row r="530">
          <cell r="A530" t="str">
            <v>001.11.00461</v>
          </cell>
          <cell r="B530" t="str">
            <v>Revestimento de piso em granilite fundido no local formando quadros de 2.00 m2 de área ( no máximo) com junta plastica colorida e faixa perimétrica de 30 cm na cor preta fazendo meia cana, aplicação de 2 demãos de resina acrilica</v>
          </cell>
          <cell r="C530" t="str">
            <v>m2</v>
          </cell>
          <cell r="D530">
            <v>16.6541</v>
          </cell>
        </row>
        <row r="531">
          <cell r="A531" t="str">
            <v>001.11.00481</v>
          </cell>
          <cell r="B531" t="str">
            <v>Assentamento de junta plástica de dilatacao p/pisos de 19 mm</v>
          </cell>
          <cell r="C531" t="str">
            <v>ML</v>
          </cell>
          <cell r="D531">
            <v>1.6704000000000001</v>
          </cell>
        </row>
        <row r="532">
          <cell r="A532" t="str">
            <v>001.11.00581</v>
          </cell>
          <cell r="B532" t="str">
            <v>Revestimento de piso em ardosia natural 40x40cm cor preta tipo on com resinex</v>
          </cell>
          <cell r="C532" t="str">
            <v>M2</v>
          </cell>
          <cell r="D532">
            <v>26.732700000000001</v>
          </cell>
        </row>
        <row r="533">
          <cell r="A533" t="str">
            <v>001.11.00601</v>
          </cell>
          <cell r="B533" t="str">
            <v>Revestimento de paviflex sobre lastro ou laje regularizada, assentado com cola especial de 2.00 mm de espessura</v>
          </cell>
          <cell r="C533" t="str">
            <v>M2</v>
          </cell>
          <cell r="D533">
            <v>40.183599999999998</v>
          </cell>
        </row>
        <row r="534">
          <cell r="A534" t="str">
            <v>001.11.00621</v>
          </cell>
          <cell r="B534" t="str">
            <v>Revestimento de paviflex sobre lastro ou laje regularizada, assentado com cola especial de 3.20 mm de espessura</v>
          </cell>
          <cell r="C534" t="str">
            <v>M2</v>
          </cell>
          <cell r="D534">
            <v>68.533600000000007</v>
          </cell>
        </row>
        <row r="535">
          <cell r="A535" t="str">
            <v>001.11.00641</v>
          </cell>
          <cell r="B535" t="str">
            <v>Revestimento de paviflex sobre lastro ou laje regularizada, assentado com cola especial de 1.60 mm de espessura</v>
          </cell>
          <cell r="C535" t="str">
            <v>M2</v>
          </cell>
          <cell r="D535">
            <v>32.833599999999997</v>
          </cell>
        </row>
        <row r="536">
          <cell r="A536" t="str">
            <v>001.11.00681</v>
          </cell>
          <cell r="B536" t="str">
            <v>Revestimento da escada (degrau e espelho) c/ ardósia preta tipo on c/ resinex</v>
          </cell>
          <cell r="C536" t="str">
            <v>M2</v>
          </cell>
          <cell r="D536">
            <v>30.999199999999998</v>
          </cell>
        </row>
        <row r="537">
          <cell r="A537" t="str">
            <v>001.11.00701</v>
          </cell>
          <cell r="B537" t="str">
            <v>Execução de Piso em Concreto Usinado Armado Fck=15 Mpa, espessura do concreto e=15, incluso lastro de brita espessura e= 5 cm, e tela soldada Q 92 de 15 x 15 cm , diam do aço 4.20 mm2, acabamento do piso sem elementos mecânicos</v>
          </cell>
          <cell r="C537" t="str">
            <v>m2</v>
          </cell>
          <cell r="D537">
            <v>42.729100000000003</v>
          </cell>
        </row>
        <row r="538">
          <cell r="A538" t="str">
            <v>001.11.00721</v>
          </cell>
          <cell r="B538" t="str">
            <v>Assentamento de rodapé de cimentado usando argamassa de cimento e areia 1:3 com altura de 10 cm, simples</v>
          </cell>
          <cell r="C538" t="str">
            <v>ML</v>
          </cell>
          <cell r="D538">
            <v>5.4762000000000004</v>
          </cell>
        </row>
        <row r="539">
          <cell r="A539" t="str">
            <v>001.11.00741</v>
          </cell>
          <cell r="B539" t="str">
            <v>Assentamento de rodapé de cimentado usando argamassa de cimento e areia 1:3 com altura de 10 cm, de cor</v>
          </cell>
          <cell r="C539" t="str">
            <v>ML</v>
          </cell>
          <cell r="D539">
            <v>6.3990999999999998</v>
          </cell>
        </row>
        <row r="540">
          <cell r="A540" t="str">
            <v>001.11.00761</v>
          </cell>
          <cell r="B540" t="str">
            <v>Assentamento de rodapés para pisos em ceramica 30x30</v>
          </cell>
          <cell r="C540" t="str">
            <v>ML</v>
          </cell>
          <cell r="D540">
            <v>5.4912999999999998</v>
          </cell>
        </row>
        <row r="541">
          <cell r="A541" t="str">
            <v>001.11.00781</v>
          </cell>
          <cell r="B541" t="str">
            <v>Assentamento de rodapés de de madeira de 10 cm de altura</v>
          </cell>
          <cell r="C541" t="str">
            <v>ML</v>
          </cell>
          <cell r="D541">
            <v>7.4458000000000002</v>
          </cell>
        </row>
        <row r="542">
          <cell r="A542" t="str">
            <v>001.11.00821</v>
          </cell>
          <cell r="B542" t="str">
            <v>Assentamento de mármore c/10 cm de altura e 2.00 cm de espessura</v>
          </cell>
          <cell r="C542" t="str">
            <v>ML</v>
          </cell>
          <cell r="D542">
            <v>19.636099999999999</v>
          </cell>
        </row>
        <row r="543">
          <cell r="A543" t="str">
            <v>001.11.00841</v>
          </cell>
          <cell r="B543" t="str">
            <v>Assentamento de rodapé de cerâmica empregando pasta de argamassa de cimento colante</v>
          </cell>
          <cell r="C543" t="str">
            <v>ML</v>
          </cell>
          <cell r="D543">
            <v>2.1575000000000002</v>
          </cell>
        </row>
        <row r="544">
          <cell r="A544" t="str">
            <v>001.11.00861</v>
          </cell>
          <cell r="B544" t="str">
            <v>Assentamento de paviflex c/9 cm de altura assente com cola especial</v>
          </cell>
          <cell r="C544" t="str">
            <v>ML</v>
          </cell>
          <cell r="D544">
            <v>4.3353999999999999</v>
          </cell>
        </row>
        <row r="545">
          <cell r="A545" t="str">
            <v>001.11.00901</v>
          </cell>
          <cell r="B545" t="str">
            <v>Assentamento de rodapé de madeira de peróba 7x1.5 cm fixados c/tacos de peróba previamente chumbados na alvenaria c/ espaçamento max. de 2.00x2.00 m</v>
          </cell>
          <cell r="C545" t="str">
            <v>ML</v>
          </cell>
          <cell r="D545">
            <v>22.854800000000001</v>
          </cell>
        </row>
        <row r="546">
          <cell r="A546" t="str">
            <v>001.11.00921</v>
          </cell>
          <cell r="B546" t="str">
            <v>Assentamento de rodapé de ardósia natural</v>
          </cell>
          <cell r="C546" t="str">
            <v>ML</v>
          </cell>
          <cell r="D546">
            <v>7.9911000000000003</v>
          </cell>
        </row>
        <row r="547">
          <cell r="A547" t="str">
            <v>001.11.00941</v>
          </cell>
          <cell r="B547" t="str">
            <v>Assentamento de rodapé de granito na cor verde ubatuba com 7 cm de espessura</v>
          </cell>
          <cell r="C547" t="str">
            <v>ML</v>
          </cell>
          <cell r="D547">
            <v>19.324100000000001</v>
          </cell>
        </row>
        <row r="548">
          <cell r="A548" t="str">
            <v>001.11.00961</v>
          </cell>
          <cell r="B548" t="str">
            <v>Assentamento de rodapé de de lajota colonial</v>
          </cell>
          <cell r="C548" t="str">
            <v>ML</v>
          </cell>
          <cell r="D548">
            <v>8.1670999999999996</v>
          </cell>
        </row>
        <row r="549">
          <cell r="A549" t="str">
            <v>001.11.00981</v>
          </cell>
          <cell r="B549" t="str">
            <v>Assentamento de soleiras externas c/ pingadeira ou ressalto penetrando 2.50 cm de c/ lado da alvenaria assentado c/ aragam. de cimento e areia no traço 1:4, de mármore branco marfim 3.00 cm</v>
          </cell>
          <cell r="C549" t="str">
            <v>ML</v>
          </cell>
          <cell r="D549">
            <v>21.161999999999999</v>
          </cell>
        </row>
        <row r="550">
          <cell r="A550" t="str">
            <v>001.11.01001</v>
          </cell>
          <cell r="B550" t="str">
            <v>Assentamento de soleiras externas c/ pingadeira ou ressalto penetrando 2.50 cm de c/ lado da alvenaria assentado c/ aragam. de cimento e areia no traço 1:4, de granilite</v>
          </cell>
          <cell r="C550" t="str">
            <v>ML</v>
          </cell>
          <cell r="D550">
            <v>6.5724</v>
          </cell>
        </row>
        <row r="551">
          <cell r="A551" t="str">
            <v>001.11.01021</v>
          </cell>
          <cell r="B551" t="str">
            <v>Assentamento de soleira interna de 0.15 m de mármore branco marfim 3.00 cmassente c/ argamassa de cimento e areia 1:4 m</v>
          </cell>
          <cell r="C551" t="str">
            <v>ML</v>
          </cell>
          <cell r="D551">
            <v>20.3873</v>
          </cell>
        </row>
        <row r="552">
          <cell r="A552" t="str">
            <v>001.11.01041</v>
          </cell>
          <cell r="B552" t="str">
            <v>Assentamento de soleira interna de 0.15 m de granilite  assente c/ argamassa de cimento e areia 1:4 m</v>
          </cell>
          <cell r="C552" t="str">
            <v>ML</v>
          </cell>
          <cell r="D552">
            <v>7.1898</v>
          </cell>
        </row>
        <row r="553">
          <cell r="A553" t="str">
            <v>001.11.01061</v>
          </cell>
          <cell r="B553" t="str">
            <v>Assentamento de soleira interna de 0.15 m de ardósia ,assente c/ argamassa de cimento e areia no traço 1:4</v>
          </cell>
          <cell r="C553" t="str">
            <v>ML</v>
          </cell>
          <cell r="D553">
            <v>11.455299999999999</v>
          </cell>
        </row>
        <row r="554">
          <cell r="A554" t="str">
            <v>001.11.01081</v>
          </cell>
          <cell r="B554" t="str">
            <v>Assentamento de soleira de granito l=0,15m e=2cm</v>
          </cell>
          <cell r="C554" t="str">
            <v>UN</v>
          </cell>
          <cell r="D554">
            <v>23.486999999999998</v>
          </cell>
        </row>
        <row r="555">
          <cell r="A555" t="str">
            <v>001.11.01101</v>
          </cell>
          <cell r="B555" t="str">
            <v>Assentamento de soleira de granito na cor verde ubatuba l=15 cm</v>
          </cell>
          <cell r="C555" t="str">
            <v>ML</v>
          </cell>
          <cell r="D555">
            <v>40.587000000000003</v>
          </cell>
        </row>
        <row r="556">
          <cell r="A556" t="str">
            <v>001.11.01121</v>
          </cell>
          <cell r="B556" t="str">
            <v>Assentamento de peitoril de mármore branco espessura 3.00 cm, assente com argamassa de cimento e areia traço 1:4</v>
          </cell>
          <cell r="C556" t="str">
            <v>ML</v>
          </cell>
          <cell r="D556">
            <v>17.907399999999999</v>
          </cell>
        </row>
        <row r="557">
          <cell r="A557" t="str">
            <v>001.11.01141</v>
          </cell>
          <cell r="B557" t="str">
            <v>Assentamento de peitoril de granilite espessura 2.50 cm, assente com argamassa de cimento e areia traço 1:4</v>
          </cell>
          <cell r="C557" t="str">
            <v>ML</v>
          </cell>
          <cell r="D557">
            <v>8.5264000000000006</v>
          </cell>
        </row>
        <row r="558">
          <cell r="A558" t="str">
            <v>001.11.01161</v>
          </cell>
          <cell r="B558" t="str">
            <v>Assentamento de peitoril de ardósia polida  espessura 3.00 cm, assente com argamassa de cimento e areia traço 1:4</v>
          </cell>
          <cell r="C558" t="str">
            <v>ml</v>
          </cell>
          <cell r="D558">
            <v>14.244999999999999</v>
          </cell>
        </row>
        <row r="559">
          <cell r="A559" t="str">
            <v>001.11.01181</v>
          </cell>
          <cell r="B559" t="str">
            <v>Assentamento de peitoril interno de mármore branco espessura 2.00 cm, assentes com argamassa de cimento e areia 1:4</v>
          </cell>
          <cell r="C559" t="str">
            <v>ML</v>
          </cell>
          <cell r="D559">
            <v>18.947700000000001</v>
          </cell>
        </row>
        <row r="560">
          <cell r="A560" t="str">
            <v>001.11.01201</v>
          </cell>
          <cell r="B560" t="str">
            <v>Assentamento de peitoril interno de granilite espessura 2.50 cm, assentes com argamassa de cimento e areia 1:4</v>
          </cell>
          <cell r="C560" t="str">
            <v>ML</v>
          </cell>
          <cell r="D560">
            <v>5.7976999999999999</v>
          </cell>
        </row>
        <row r="561">
          <cell r="A561" t="str">
            <v>001.12</v>
          </cell>
          <cell r="B561" t="str">
            <v>FORROS E DIVISÓRIAS</v>
          </cell>
          <cell r="D561">
            <v>1101.4413</v>
          </cell>
        </row>
        <row r="562">
          <cell r="A562" t="str">
            <v>001.12.00020</v>
          </cell>
          <cell r="B562" t="str">
            <v>Forro de tábuas de cedrinho 10.00x1.00 cm aplicados em sarrafos 10x2.5 cm espacados de 50x50 cm</v>
          </cell>
          <cell r="C562" t="str">
            <v>M2</v>
          </cell>
          <cell r="D562">
            <v>28.898499999999999</v>
          </cell>
        </row>
        <row r="563">
          <cell r="A563" t="str">
            <v>001.12.00040</v>
          </cell>
          <cell r="B563" t="str">
            <v>Forro de tábuas de cedrinho 10.00x1.00 cm aplicados em caibros de 5x6 cm espaçados de 50x50 cm</v>
          </cell>
          <cell r="C563" t="str">
            <v>M2</v>
          </cell>
          <cell r="D563">
            <v>29.525500000000001</v>
          </cell>
        </row>
        <row r="564">
          <cell r="A564" t="str">
            <v>001.12.00100</v>
          </cell>
          <cell r="B564" t="str">
            <v>Cimalha de cedrinho</v>
          </cell>
          <cell r="C564" t="str">
            <v>ML</v>
          </cell>
          <cell r="D564">
            <v>2.3441000000000001</v>
          </cell>
        </row>
        <row r="565">
          <cell r="A565" t="str">
            <v>001.12.00140</v>
          </cell>
          <cell r="B565" t="str">
            <v>Forro de gesso 60x60 cm liso fixado diretamente na estrutura por meio de arame galvanizado</v>
          </cell>
          <cell r="C565" t="str">
            <v>m2</v>
          </cell>
          <cell r="D565">
            <v>17.436599999999999</v>
          </cell>
        </row>
        <row r="566">
          <cell r="A566" t="str">
            <v>001.12.00150</v>
          </cell>
          <cell r="B566" t="str">
            <v>Forro Em Gesso Acartonado com Painel FGA  incl. assessórios</v>
          </cell>
          <cell r="C566" t="str">
            <v>m2</v>
          </cell>
          <cell r="D566">
            <v>31.337399999999999</v>
          </cell>
        </row>
        <row r="567">
          <cell r="A567" t="str">
            <v>001.12.00155</v>
          </cell>
          <cell r="B567" t="str">
            <v>Forro Em Gesso Acartonado com Painel FGE  incl. assessórios</v>
          </cell>
          <cell r="C567" t="str">
            <v>m2</v>
          </cell>
          <cell r="D567">
            <v>35.223300000000002</v>
          </cell>
        </row>
        <row r="568">
          <cell r="A568" t="str">
            <v>001.12.00160</v>
          </cell>
          <cell r="B568" t="str">
            <v>Fornecimento e Instalação de Moldura em Gesso h=7 cm</v>
          </cell>
          <cell r="C568" t="str">
            <v>m</v>
          </cell>
          <cell r="D568">
            <v>7</v>
          </cell>
        </row>
        <row r="569">
          <cell r="A569" t="str">
            <v>001.12.00180</v>
          </cell>
          <cell r="B569" t="str">
            <v>Sanca de gesso l=1,20 m</v>
          </cell>
          <cell r="C569" t="str">
            <v>ML</v>
          </cell>
          <cell r="D569">
            <v>25</v>
          </cell>
        </row>
        <row r="570">
          <cell r="A570" t="str">
            <v>001.12.00200</v>
          </cell>
          <cell r="B570" t="str">
            <v>Sanca de gesso l=0,30m</v>
          </cell>
          <cell r="C570" t="str">
            <v>ML</v>
          </cell>
          <cell r="D570">
            <v>9</v>
          </cell>
        </row>
        <row r="571">
          <cell r="A571" t="str">
            <v>001.12.00320</v>
          </cell>
          <cell r="B571" t="str">
            <v>Fornecimento e Instalação de Forro de pvc branco 200 mm, incl. estrutura para fixação em metalon galvanizado e rodaforro</v>
          </cell>
          <cell r="C571" t="str">
            <v>m2</v>
          </cell>
          <cell r="D571">
            <v>29</v>
          </cell>
        </row>
        <row r="572">
          <cell r="A572" t="str">
            <v>001.12.00360</v>
          </cell>
          <cell r="B572" t="str">
            <v>Substituição de tábuas p/forro de cedrinho</v>
          </cell>
          <cell r="C572" t="str">
            <v>M2</v>
          </cell>
          <cell r="D572">
            <v>18.536999999999999</v>
          </cell>
        </row>
        <row r="573">
          <cell r="A573" t="str">
            <v>001.12.00380</v>
          </cell>
          <cell r="B573" t="str">
            <v>Repregamento de forro de madeira</v>
          </cell>
          <cell r="C573" t="str">
            <v>M2</v>
          </cell>
          <cell r="D573">
            <v>1.2952999999999999</v>
          </cell>
        </row>
        <row r="574">
          <cell r="A574" t="str">
            <v>001.12.00600</v>
          </cell>
          <cell r="B574" t="str">
            <v>Fornecimento e instalação de divisória de granilite para sanitários assentada com argamassa de cimento e areia 1:3</v>
          </cell>
          <cell r="C574" t="str">
            <v>m2</v>
          </cell>
          <cell r="D574">
            <v>118.28060000000001</v>
          </cell>
        </row>
        <row r="575">
          <cell r="A575" t="str">
            <v>001.12.00700</v>
          </cell>
          <cell r="B575" t="str">
            <v>Fornecimento e instalação de divisória p/ banheiro em ardosia polida natural c/ resinex</v>
          </cell>
          <cell r="C575" t="str">
            <v>m2</v>
          </cell>
          <cell r="D575">
            <v>109.6836</v>
          </cell>
        </row>
        <row r="576">
          <cell r="A576" t="str">
            <v>001.12.00800</v>
          </cell>
          <cell r="B576" t="str">
            <v>Fornecimento e instalação de divisória p/ banheiro em granito polido, assente com argamassa,  na cor cinza.</v>
          </cell>
          <cell r="C576" t="str">
            <v>m2</v>
          </cell>
          <cell r="D576">
            <v>156.2336</v>
          </cell>
        </row>
        <row r="577">
          <cell r="A577" t="str">
            <v>001.12.00900</v>
          </cell>
          <cell r="B577" t="str">
            <v>Fornecimento e instalação de divisória naval stander padrão bege com perfis de aço na cor preto , cinza ou branco</v>
          </cell>
          <cell r="C577" t="str">
            <v>m2</v>
          </cell>
          <cell r="D577">
            <v>42.383400000000002</v>
          </cell>
        </row>
        <row r="578">
          <cell r="A578" t="str">
            <v>001.12.00920</v>
          </cell>
          <cell r="B578" t="str">
            <v>Fornecimento e instalação de porta de divisória  incl.montante , fechadura e dobradiças, divisória naval stander branco, cinza ou areia jundiai  com perfis de aço na cor preto, branco e cinza</v>
          </cell>
          <cell r="C578" t="str">
            <v>cj</v>
          </cell>
          <cell r="D578">
            <v>126.0202</v>
          </cell>
        </row>
        <row r="579">
          <cell r="A579" t="str">
            <v>001.12.00940</v>
          </cell>
          <cell r="B579" t="str">
            <v>Fornecimento e instalação de divisória naval stander padrão branco, cinza ou areia jundiai, perfis de aço na cor preta e bandeira em vidro</v>
          </cell>
          <cell r="C579" t="str">
            <v>m2</v>
          </cell>
          <cell r="D579">
            <v>56.060600000000001</v>
          </cell>
        </row>
        <row r="580">
          <cell r="A580" t="str">
            <v>001.12.00960</v>
          </cell>
          <cell r="B580" t="str">
            <v>Fornecimento e instalação de porta de divisória  incl.montante , fechadura e dobradiças, divisória naval stander branco, cinza ou areia jundiai  com perfis de aço na cor preto, branco e cinza</v>
          </cell>
          <cell r="C580" t="str">
            <v>cj</v>
          </cell>
          <cell r="D580">
            <v>126.0202</v>
          </cell>
        </row>
        <row r="581">
          <cell r="A581" t="str">
            <v>001.12.00980</v>
          </cell>
          <cell r="B581" t="str">
            <v>Fornecimento e instalação de ferragens para porta de divisória</v>
          </cell>
          <cell r="C581" t="str">
            <v>un</v>
          </cell>
          <cell r="D581">
            <v>71.010099999999994</v>
          </cell>
        </row>
        <row r="582">
          <cell r="A582" t="str">
            <v>001.12.01000</v>
          </cell>
          <cell r="B582" t="str">
            <v>Parede Em Gesso Acartonado Revestida nas Duas Faces com Painel FGE sendo Montante e Guia 75, incl. parafuso GN 25, Massa e Fita .</v>
          </cell>
          <cell r="C582" t="str">
            <v>m2</v>
          </cell>
          <cell r="D582">
            <v>61.151299999999999</v>
          </cell>
        </row>
        <row r="583">
          <cell r="A583" t="str">
            <v>001.13</v>
          </cell>
          <cell r="B583" t="str">
            <v>VIDROS</v>
          </cell>
          <cell r="D583">
            <v>2710.9706000000001</v>
          </cell>
        </row>
        <row r="584">
          <cell r="A584" t="str">
            <v>001.13.00020</v>
          </cell>
          <cell r="B584" t="str">
            <v>Fornecimento e Instalação de Vidro liso incolor espessura 3.00 mm</v>
          </cell>
          <cell r="C584" t="str">
            <v>m2</v>
          </cell>
          <cell r="D584">
            <v>42</v>
          </cell>
        </row>
        <row r="585">
          <cell r="A585" t="str">
            <v>001.13.00040</v>
          </cell>
          <cell r="B585" t="str">
            <v>Fornecimento e Instalação de Vidro liso incolor espessura 4.00 mm</v>
          </cell>
          <cell r="C585" t="str">
            <v>m2</v>
          </cell>
          <cell r="D585">
            <v>58</v>
          </cell>
        </row>
        <row r="586">
          <cell r="A586" t="str">
            <v>001.13.00060</v>
          </cell>
          <cell r="B586" t="str">
            <v>Fornecimento e Instalação de Vidro liso incolor espessura 5.00 mm</v>
          </cell>
          <cell r="C586" t="str">
            <v>m2</v>
          </cell>
          <cell r="D586">
            <v>75</v>
          </cell>
        </row>
        <row r="587">
          <cell r="A587" t="str">
            <v>001.13.00080</v>
          </cell>
          <cell r="B587" t="str">
            <v>Fornecimento e Instalação de Vidro liso incolor espessura 6.00 mm</v>
          </cell>
          <cell r="C587" t="str">
            <v>m2</v>
          </cell>
          <cell r="D587">
            <v>85</v>
          </cell>
        </row>
        <row r="588">
          <cell r="A588" t="str">
            <v>001.13.00081</v>
          </cell>
          <cell r="B588" t="str">
            <v>Fornecimento e Instalação de Vidro liso incolor espessura 8.00 mm</v>
          </cell>
          <cell r="C588" t="str">
            <v>m2</v>
          </cell>
          <cell r="D588">
            <v>100</v>
          </cell>
        </row>
        <row r="589">
          <cell r="A589" t="str">
            <v>001.13.00082</v>
          </cell>
          <cell r="B589" t="str">
            <v>Fornecimento e Instalação de Vidro liso incolor espessura 10.00 mm</v>
          </cell>
          <cell r="C589" t="str">
            <v>m2</v>
          </cell>
          <cell r="D589">
            <v>145</v>
          </cell>
        </row>
        <row r="590">
          <cell r="A590" t="str">
            <v>001.13.00100</v>
          </cell>
          <cell r="B590" t="str">
            <v>Fornecimento e Instalação de Vidro martelado espessura 3.00 mm</v>
          </cell>
          <cell r="C590" t="str">
            <v>m2</v>
          </cell>
          <cell r="D590">
            <v>42</v>
          </cell>
        </row>
        <row r="591">
          <cell r="A591" t="str">
            <v>001.13.00120</v>
          </cell>
          <cell r="B591" t="str">
            <v>Fornecimento e Instalação de Vidro canelado comum espessura 4.00 mm</v>
          </cell>
          <cell r="C591" t="str">
            <v>m2</v>
          </cell>
          <cell r="D591">
            <v>42</v>
          </cell>
        </row>
        <row r="592">
          <cell r="A592" t="str">
            <v>001.13.00140</v>
          </cell>
          <cell r="B592" t="str">
            <v>Fornecimento e Instalação de Vidro liso fumê cinza espessura 4.00 mm</v>
          </cell>
          <cell r="C592" t="str">
            <v>m2</v>
          </cell>
          <cell r="D592">
            <v>85</v>
          </cell>
        </row>
        <row r="593">
          <cell r="A593" t="str">
            <v>001.13.00160</v>
          </cell>
          <cell r="B593" t="str">
            <v>Fornecimento e Instalação de Vidro liso fumê cinza espessura 5.00 mm</v>
          </cell>
          <cell r="C593" t="str">
            <v>m2</v>
          </cell>
          <cell r="D593">
            <v>100</v>
          </cell>
        </row>
        <row r="594">
          <cell r="A594" t="str">
            <v>001.13.00170</v>
          </cell>
          <cell r="B594" t="str">
            <v>Fornecimento e Instalação de Vidro liso cinza fumê espessura 6.00 mm</v>
          </cell>
          <cell r="C594" t="str">
            <v>m2</v>
          </cell>
          <cell r="D594">
            <v>115</v>
          </cell>
        </row>
        <row r="595">
          <cell r="A595" t="str">
            <v>001.13.00175</v>
          </cell>
          <cell r="B595" t="str">
            <v>Fornecimento e Instalação de Vidro liso cinza fumê espessura 8.00 mm</v>
          </cell>
          <cell r="C595" t="str">
            <v>m2</v>
          </cell>
          <cell r="D595">
            <v>155</v>
          </cell>
        </row>
        <row r="596">
          <cell r="A596" t="str">
            <v>001.13.00180</v>
          </cell>
          <cell r="B596" t="str">
            <v>Fornecimento e Instalação de Vidro liso fumê cinza espessura 10.00 mm</v>
          </cell>
          <cell r="C596" t="str">
            <v>m2</v>
          </cell>
          <cell r="D596">
            <v>195</v>
          </cell>
        </row>
        <row r="597">
          <cell r="A597" t="str">
            <v>001.13.00300</v>
          </cell>
          <cell r="B597" t="str">
            <v>Fornecimento e Instalação de Vidro liso incolor termperado espessura 6.00 mm</v>
          </cell>
          <cell r="C597" t="str">
            <v>m2</v>
          </cell>
          <cell r="D597">
            <v>115</v>
          </cell>
        </row>
        <row r="598">
          <cell r="A598" t="str">
            <v>001.13.00320</v>
          </cell>
          <cell r="B598" t="str">
            <v>Fornecimento e Instalação de Vidro liso incolor termperado espessura 8.00 mm</v>
          </cell>
          <cell r="C598" t="str">
            <v>m2</v>
          </cell>
          <cell r="D598">
            <v>140</v>
          </cell>
        </row>
        <row r="599">
          <cell r="A599" t="str">
            <v>001.13.00340</v>
          </cell>
          <cell r="B599" t="str">
            <v>Fornecimento e Instalação de Vidro liso incolor termperado espessura 10.00 mm</v>
          </cell>
          <cell r="C599" t="str">
            <v>m2</v>
          </cell>
          <cell r="D599">
            <v>170</v>
          </cell>
        </row>
        <row r="600">
          <cell r="A600" t="str">
            <v>001.13.00400</v>
          </cell>
          <cell r="B600" t="str">
            <v>Fornecimento e Instalação de Vidro liso cinza fumê temperado espessura 6 mm</v>
          </cell>
          <cell r="C600" t="str">
            <v>m2</v>
          </cell>
          <cell r="D600">
            <v>145</v>
          </cell>
        </row>
        <row r="601">
          <cell r="A601" t="str">
            <v>001.13.00420</v>
          </cell>
          <cell r="B601" t="str">
            <v>Fornecimento e Instalação de Vidro liso cinza fumê temperado espessura 8 mm</v>
          </cell>
          <cell r="C601" t="str">
            <v>m2</v>
          </cell>
          <cell r="D601">
            <v>190</v>
          </cell>
        </row>
        <row r="602">
          <cell r="A602" t="str">
            <v>001.13.00440</v>
          </cell>
          <cell r="B602" t="str">
            <v>Fornecimento e Instalação de Vidro liso cinza fumê temperado espessura 10 mm</v>
          </cell>
          <cell r="C602" t="str">
            <v>m2</v>
          </cell>
          <cell r="D602">
            <v>225</v>
          </cell>
        </row>
        <row r="603">
          <cell r="A603" t="str">
            <v>001.13.00500</v>
          </cell>
          <cell r="B603" t="str">
            <v>Fornecimento e Instalação de Perfil ""U"" Cavalão</v>
          </cell>
          <cell r="C603" t="str">
            <v>ml</v>
          </cell>
          <cell r="D603">
            <v>8.6859999999999999</v>
          </cell>
        </row>
        <row r="604">
          <cell r="A604" t="str">
            <v>001.13.00520</v>
          </cell>
          <cell r="B604" t="str">
            <v>Fornecimento e Instalação de Dobradiça Inferior Para Porta de Vidro</v>
          </cell>
          <cell r="C604" t="str">
            <v>un</v>
          </cell>
          <cell r="D604">
            <v>53.412599999999998</v>
          </cell>
        </row>
        <row r="605">
          <cell r="A605" t="str">
            <v>001.13.00540</v>
          </cell>
          <cell r="B605" t="str">
            <v>Fornecimento e Instalação de Dobradiça Superior Para Porta de Vidro</v>
          </cell>
          <cell r="C605" t="str">
            <v>un</v>
          </cell>
          <cell r="D605">
            <v>53.412599999999998</v>
          </cell>
        </row>
        <row r="606">
          <cell r="A606" t="str">
            <v>001.13.00560</v>
          </cell>
          <cell r="B606" t="str">
            <v>Fornecimento e Instalação de Trinco Para Piso em Porta de Vidro</v>
          </cell>
          <cell r="C606" t="str">
            <v>un</v>
          </cell>
          <cell r="D606">
            <v>62.6342</v>
          </cell>
        </row>
        <row r="607">
          <cell r="A607" t="str">
            <v>001.13.00580</v>
          </cell>
          <cell r="B607" t="str">
            <v>Fornecimento e Instalação de Fechadura e  Contra Fechadura Para Porta de Vidro</v>
          </cell>
          <cell r="C607" t="str">
            <v>cj</v>
          </cell>
          <cell r="D607">
            <v>93.412599999999998</v>
          </cell>
        </row>
        <row r="608">
          <cell r="A608" t="str">
            <v>001.13.00600</v>
          </cell>
          <cell r="B608" t="str">
            <v>Fornecimento e Instalação de Puxador de Madeira Para Porta de Vidro</v>
          </cell>
          <cell r="C608" t="str">
            <v>cj</v>
          </cell>
          <cell r="D608">
            <v>43.412599999999998</v>
          </cell>
        </row>
        <row r="609">
          <cell r="A609" t="str">
            <v>001.13.00800</v>
          </cell>
          <cell r="B609" t="str">
            <v>Fornecimento e instalação de box para banheiro em perfil de alumínio e acrílico cinza, incl.toalheiro</v>
          </cell>
          <cell r="C609" t="str">
            <v>m2</v>
          </cell>
          <cell r="D609">
            <v>86</v>
          </cell>
        </row>
        <row r="610">
          <cell r="A610" t="str">
            <v>001.13.00820</v>
          </cell>
          <cell r="B610" t="str">
            <v>Fornecimento e instalação de box para banheiro em perfil de alumínio com acrílico fumê,cristal ou ouro velho, incl. toalheiro</v>
          </cell>
          <cell r="C610" t="str">
            <v>m2</v>
          </cell>
          <cell r="D610">
            <v>86</v>
          </cell>
        </row>
        <row r="611">
          <cell r="A611" t="str">
            <v>001.14</v>
          </cell>
          <cell r="B611" t="str">
            <v>PINTURA</v>
          </cell>
          <cell r="D611">
            <v>567.21900000000005</v>
          </cell>
        </row>
        <row r="612">
          <cell r="A612" t="str">
            <v>001.14.00020</v>
          </cell>
          <cell r="B612" t="str">
            <v>Caiação em paredes e tetos à 03 demãos</v>
          </cell>
          <cell r="C612" t="str">
            <v>m2</v>
          </cell>
          <cell r="D612">
            <v>0.82599999999999996</v>
          </cell>
        </row>
        <row r="613">
          <cell r="A613" t="str">
            <v>001.14.00045</v>
          </cell>
          <cell r="B613" t="str">
            <v>Emassamento de Parede Interna ou Forro Com Massa Corrida à Base de PVA  1ª Linha com Duas Demãos</v>
          </cell>
          <cell r="C613" t="str">
            <v>m2</v>
          </cell>
          <cell r="D613">
            <v>3.2052999999999998</v>
          </cell>
        </row>
        <row r="614">
          <cell r="A614" t="str">
            <v>001.14.00047</v>
          </cell>
          <cell r="B614" t="str">
            <v>Emassamento de Parede Interna, Externa ou Forro Com Massa Corrida  Acrílica  1ª Linha com Duas Demãos</v>
          </cell>
          <cell r="C614" t="str">
            <v>m2</v>
          </cell>
          <cell r="D614">
            <v>5.8514999999999997</v>
          </cell>
        </row>
        <row r="615">
          <cell r="A615" t="str">
            <v>001.14.00048</v>
          </cell>
          <cell r="B615" t="str">
            <v>Pintura Em Selador Acrilico (1ª Linha ) Sobre Superfície Rebocada, duas demãos, aplicado a rolo de lã</v>
          </cell>
          <cell r="C615" t="str">
            <v>m2</v>
          </cell>
          <cell r="D615">
            <v>2.0775999999999999</v>
          </cell>
        </row>
        <row r="616">
          <cell r="A616" t="str">
            <v>001.14.00050</v>
          </cell>
          <cell r="B616" t="str">
            <v>Pintura Em Látex PVA (1ª Linha Renner ou Suvinil) Sobre Superfície Perfeitamente Emassada, duas demãos</v>
          </cell>
          <cell r="C616" t="str">
            <v>m2</v>
          </cell>
          <cell r="D616">
            <v>2.9777999999999998</v>
          </cell>
        </row>
        <row r="617">
          <cell r="A617" t="str">
            <v>001.14.00080</v>
          </cell>
          <cell r="B617" t="str">
            <v>Pintura Em Látex PVA (1ª Linha Renner ou Suvinil) em superfície rebocada executada como segue: limpeza e lixamento preliminar , uma demão de selador(, duas demãos de tinta de acabamento</v>
          </cell>
          <cell r="C617" t="str">
            <v>m2</v>
          </cell>
          <cell r="D617">
            <v>4.4993999999999996</v>
          </cell>
        </row>
        <row r="618">
          <cell r="A618" t="str">
            <v>001.14.00100</v>
          </cell>
          <cell r="B618" t="str">
            <v>Pintura Látex Acrílica (1ª Linha Renner ou Suvinil) Sobre Superfície Perfeitamente Emassada, duas demãos</v>
          </cell>
          <cell r="C618" t="str">
            <v>m2</v>
          </cell>
          <cell r="D618">
            <v>3.1438999999999999</v>
          </cell>
        </row>
        <row r="619">
          <cell r="A619" t="str">
            <v>001.14.00120</v>
          </cell>
          <cell r="B619" t="str">
            <v>Pintura Látex Acrílico(1ª Linha Renner ou Suvinil) em superfície rebocada executada como segue: limpeza e lixamento preliminar, uma demão de selador acrílico e duas demãos de tinta de acabamento</v>
          </cell>
          <cell r="C619" t="str">
            <v>m2</v>
          </cell>
          <cell r="D619">
            <v>4.6654999999999998</v>
          </cell>
        </row>
        <row r="620">
          <cell r="A620" t="str">
            <v>001.14.00140</v>
          </cell>
          <cell r="B620" t="str">
            <v>Textura Acrílica (1ªLinha) em Parede Externa ou Interna, incl. Aplicação de Fundo Preparador de Superfície Base Solvente</v>
          </cell>
          <cell r="C620" t="str">
            <v>m2</v>
          </cell>
          <cell r="D620">
            <v>7.2527999999999997</v>
          </cell>
        </row>
        <row r="621">
          <cell r="A621" t="str">
            <v>001.14.00180</v>
          </cell>
          <cell r="B621" t="str">
            <v>Pintura em esquadria de ferro inclusive lixamento uma demão de zarcão, correções de imperfeições e 02 demãos de tinta base de grafite</v>
          </cell>
          <cell r="C621" t="str">
            <v>M2</v>
          </cell>
          <cell r="D621">
            <v>11.182399999999999</v>
          </cell>
        </row>
        <row r="622">
          <cell r="A622" t="str">
            <v>001.14.00200</v>
          </cell>
          <cell r="B622" t="str">
            <v>Pintura em esquadria de ferro inclusive lixamento uma demão de zarcão, correções de imperfeições e 02 demãos de tinta base de esmalte</v>
          </cell>
          <cell r="C622" t="str">
            <v>M2</v>
          </cell>
          <cell r="D622">
            <v>10.8704</v>
          </cell>
        </row>
        <row r="623">
          <cell r="A623" t="str">
            <v>001.14.00220</v>
          </cell>
          <cell r="B623" t="str">
            <v>Pintura em esquadria de ferro inclusive lixamento uma demão de zarcão, correções de imperfeições e 02 demãos de tinta base de alimínio</v>
          </cell>
          <cell r="C623" t="str">
            <v>M2</v>
          </cell>
          <cell r="D623">
            <v>10.8704</v>
          </cell>
        </row>
        <row r="624">
          <cell r="A624" t="str">
            <v>001.14.00240</v>
          </cell>
          <cell r="B624" t="str">
            <v>Pintura em esquadria de ferro inclusive lixamento uma demão de zarcão, correções de imperfeições e 02 demãos de tinta base de óleo</v>
          </cell>
          <cell r="C624" t="str">
            <v>M2</v>
          </cell>
          <cell r="D624">
            <v>10.8704</v>
          </cell>
        </row>
        <row r="625">
          <cell r="A625" t="str">
            <v>001.14.00260</v>
          </cell>
          <cell r="B625" t="str">
            <v>Pintura a esmalte em esquadrias de madeira com massa corrida</v>
          </cell>
          <cell r="C625" t="str">
            <v>M2</v>
          </cell>
          <cell r="D625">
            <v>12.101699999999999</v>
          </cell>
        </row>
        <row r="626">
          <cell r="A626" t="str">
            <v>001.14.00280</v>
          </cell>
          <cell r="B626" t="str">
            <v>Pintura a esmalte em esquadria de madeira sem massa corrida aplicada a 2 ou 3 demãos após os lixamentos preliminares</v>
          </cell>
          <cell r="C626" t="str">
            <v>M2</v>
          </cell>
          <cell r="D626">
            <v>8.1027000000000005</v>
          </cell>
        </row>
        <row r="627">
          <cell r="A627" t="str">
            <v>001.14.00300</v>
          </cell>
          <cell r="B627" t="str">
            <v>Pintura a esmalte com massa corrida em rodpés de madeira à 3 demãos aos após lixamento preliminar</v>
          </cell>
          <cell r="C627" t="str">
            <v>ML</v>
          </cell>
          <cell r="D627">
            <v>2.4598</v>
          </cell>
        </row>
        <row r="628">
          <cell r="A628" t="str">
            <v>001.14.00320</v>
          </cell>
          <cell r="B628" t="str">
            <v>Pintura à esmalte em forro de madeira à duas demãos em superfície lixada aparelhada e amassada</v>
          </cell>
          <cell r="C628" t="str">
            <v>M2</v>
          </cell>
          <cell r="D628">
            <v>11.655099999999999</v>
          </cell>
        </row>
        <row r="629">
          <cell r="A629" t="str">
            <v>001.14.00340</v>
          </cell>
          <cell r="B629" t="str">
            <v>Pintura em estrutura metálica com grafite incl. limpeza com escova de aço e duas demãos de zarcão</v>
          </cell>
          <cell r="C629" t="str">
            <v>M2</v>
          </cell>
          <cell r="D629">
            <v>5.1429</v>
          </cell>
        </row>
        <row r="630">
          <cell r="A630" t="str">
            <v>001.14.00360</v>
          </cell>
          <cell r="B630" t="str">
            <v>Pintura em estrutura metálica com alumínio incl. limpeza com escova de aço e duas demãos de zarcão</v>
          </cell>
          <cell r="C630" t="str">
            <v>M2</v>
          </cell>
          <cell r="D630">
            <v>5.1429</v>
          </cell>
        </row>
        <row r="631">
          <cell r="A631" t="str">
            <v>001.14.00380</v>
          </cell>
          <cell r="B631" t="str">
            <v>Pintura em estrutura metálica com esmalte incl. limpeza com escova de aço e duas demãos de zarcão</v>
          </cell>
          <cell r="C631" t="str">
            <v>M2</v>
          </cell>
          <cell r="D631">
            <v>5.1429</v>
          </cell>
        </row>
        <row r="632">
          <cell r="A632" t="str">
            <v>001.14.00400</v>
          </cell>
          <cell r="B632" t="str">
            <v>Pintura em cobertura metálica zincada inclusive limpeza das superfícies (interna e externa) na face interna.uma demão de tinta base (cromato de zinco) e duas demãos de tinta de acabamento de base sintética,</v>
          </cell>
          <cell r="C632" t="str">
            <v>M2</v>
          </cell>
          <cell r="D632">
            <v>6.2830000000000004</v>
          </cell>
        </row>
        <row r="633">
          <cell r="A633" t="str">
            <v>001.14.00420</v>
          </cell>
          <cell r="B633" t="str">
            <v>Pintura em cobertura metálica zincada inclusive limpeza das superfícies (interna e externa) na face externa aplicação de emulsão asfáltica a frio na espessura aproximadamente de 1.00 mm, uma demão de acabamento com tinta base de asfalto</v>
          </cell>
          <cell r="C633" t="str">
            <v>M2</v>
          </cell>
          <cell r="D633">
            <v>13.9017</v>
          </cell>
        </row>
        <row r="634">
          <cell r="A634" t="str">
            <v>001.14.00500</v>
          </cell>
          <cell r="B634" t="str">
            <v>Pintura em paredes internas com esmalte incl 02 demaos de massa corrida pva</v>
          </cell>
          <cell r="C634" t="str">
            <v>m2</v>
          </cell>
          <cell r="D634">
            <v>9.0042000000000009</v>
          </cell>
        </row>
        <row r="635">
          <cell r="A635" t="str">
            <v>001.14.00520</v>
          </cell>
          <cell r="B635" t="str">
            <v>Pintura em paredes internas com esmalte e com retoque de  massa corrida</v>
          </cell>
          <cell r="C635" t="str">
            <v>m2</v>
          </cell>
          <cell r="D635">
            <v>6.5228000000000002</v>
          </cell>
        </row>
        <row r="636">
          <cell r="A636" t="str">
            <v>001.14.00540</v>
          </cell>
          <cell r="B636" t="str">
            <v>Pintura interan a óleo em paredes com massa corrida executada da seguinte forma: lixamento preliminar a seco com lixa n.1 e limpeza do pó resultante, aparelhamento com 01 demão de líquido base (impermeabilizante) aplicado a trincha ou pincel</v>
          </cell>
          <cell r="C636" t="str">
            <v>M2</v>
          </cell>
          <cell r="D636">
            <v>12.253399999999999</v>
          </cell>
        </row>
        <row r="637">
          <cell r="A637" t="str">
            <v>001.14.00560</v>
          </cell>
          <cell r="B637" t="str">
            <v>Pintura à óleo em paredes internas, duas demãos, sem massa corrida executada da seguinte forma: lixamento preliminar a seco com lixa n.1 e limpeza do pó resultante - aparelhamento 01 demão com líquidobase (impermeabilizante) - 02 ou 03 demãos</v>
          </cell>
          <cell r="C637" t="str">
            <v>M2</v>
          </cell>
          <cell r="D637">
            <v>6.5228000000000002</v>
          </cell>
        </row>
        <row r="638">
          <cell r="A638" t="str">
            <v>001.14.00580</v>
          </cell>
          <cell r="B638" t="str">
            <v>Pintura a óleo em esquadrias de madeira c/massa corrida</v>
          </cell>
          <cell r="C638" t="str">
            <v>M2</v>
          </cell>
          <cell r="D638">
            <v>10.767300000000001</v>
          </cell>
        </row>
        <row r="639">
          <cell r="A639" t="str">
            <v>001.14.00600</v>
          </cell>
          <cell r="B639" t="str">
            <v>Pintura em porta de madeira com tinta a óleo renner ou similar</v>
          </cell>
          <cell r="C639" t="str">
            <v>M2</v>
          </cell>
          <cell r="D639">
            <v>7.2358000000000002</v>
          </cell>
        </row>
        <row r="640">
          <cell r="A640" t="str">
            <v>001.14.00620</v>
          </cell>
          <cell r="B640" t="str">
            <v>Pintura à óleo em rodapés de madeira à duas demãos após lixamento preliminar com retoques de massa para vedação de juntas, orifícios e outros defeitos</v>
          </cell>
          <cell r="C640" t="str">
            <v>ML</v>
          </cell>
          <cell r="D640">
            <v>1.4215</v>
          </cell>
        </row>
        <row r="641">
          <cell r="A641" t="str">
            <v>001.14.00640</v>
          </cell>
          <cell r="B641" t="str">
            <v>Pintura externa à óleo em madeira (portões, cerca, etc) à 03 demãos s/ aparelhamento e emassamento prévio</v>
          </cell>
          <cell r="C641" t="str">
            <v>M2</v>
          </cell>
          <cell r="D641">
            <v>7.2100999999999997</v>
          </cell>
        </row>
        <row r="642">
          <cell r="A642" t="str">
            <v>001.14.00660</v>
          </cell>
          <cell r="B642" t="str">
            <v>Pintura à óleo em madeiramento aparente (galpões, passadiços e beirais) a 3 demãos sem aparelhamento e emassamento prévio</v>
          </cell>
          <cell r="C642" t="str">
            <v>M2</v>
          </cell>
          <cell r="D642">
            <v>5.1166</v>
          </cell>
        </row>
        <row r="643">
          <cell r="A643" t="str">
            <v>001.14.00680</v>
          </cell>
          <cell r="B643" t="str">
            <v>Pintura externa c/ verniz plástico a base de poliuretano (verniz de barco) aplicado à 3 demãos sobre esquadrias e peça de madeira expostas ao tempo convenientemente intercalado entre as demãos</v>
          </cell>
          <cell r="C643" t="str">
            <v>M2</v>
          </cell>
          <cell r="D643">
            <v>6.3780999999999999</v>
          </cell>
        </row>
        <row r="644">
          <cell r="A644" t="str">
            <v>001.14.00700</v>
          </cell>
          <cell r="B644" t="str">
            <v>Pintura envernizamento de alvenaria aparente inclusive a preparação da superfície em 02 demãos</v>
          </cell>
          <cell r="C644" t="str">
            <v>M2</v>
          </cell>
          <cell r="D644">
            <v>6.2975000000000003</v>
          </cell>
        </row>
        <row r="645">
          <cell r="A645" t="str">
            <v>001.14.00720</v>
          </cell>
          <cell r="B645" t="str">
            <v>Pintura com verniz acrílico sobre paredes de concreto aplicado à duas demãos</v>
          </cell>
          <cell r="C645" t="str">
            <v>M2</v>
          </cell>
          <cell r="D645">
            <v>4.5688000000000004</v>
          </cell>
        </row>
        <row r="646">
          <cell r="A646" t="str">
            <v>001.14.00740</v>
          </cell>
          <cell r="B646" t="str">
            <v>Envernizamento interno em esquadrias ou forro de madeira executador da seguinte forma:lixamento e limpeza preliminar, correção de defeitos com massa incolor seguido de lixamento, duas demãos de verniz de  aparelho e lixamento e 02 demãos de verniz</v>
          </cell>
          <cell r="C646" t="str">
            <v>m2</v>
          </cell>
          <cell r="D646">
            <v>6.9675000000000002</v>
          </cell>
        </row>
        <row r="647">
          <cell r="A647" t="str">
            <v>001.14.00780</v>
          </cell>
          <cell r="B647" t="str">
            <v>Pintura - envernizamento de rodapés de madeira lixada e aparelhada com retoque de massa para correção de juntas e orifícios, verniz e acabamento aplicado em duas demãos a pincel</v>
          </cell>
          <cell r="C647" t="str">
            <v>M2</v>
          </cell>
          <cell r="D647">
            <v>1.3131999999999999</v>
          </cell>
        </row>
        <row r="648">
          <cell r="A648" t="str">
            <v>001.14.00800</v>
          </cell>
          <cell r="B648" t="str">
            <v>Pintura - envernizamento de rodapés de madeira lixada e aparelhada com retoque de massa para correção de juntas e orifícios, verniz e acabamento aplicado em duas demãos a boneca</v>
          </cell>
          <cell r="C648" t="str">
            <v>M2</v>
          </cell>
          <cell r="D648">
            <v>1.4215</v>
          </cell>
        </row>
        <row r="649">
          <cell r="A649" t="str">
            <v>001.14.00820</v>
          </cell>
          <cell r="B649" t="str">
            <v>Enceramento de madeira à boneca (portas, lambris, painéis  divisões) recomendada apenas para madeiras nobres como imbuia, caviúna, perobinha do campo, jacarandá, etc. e executado como segue: limpeza e lixamento preliminar, obturação de orifíc</v>
          </cell>
          <cell r="C649" t="str">
            <v>M2</v>
          </cell>
          <cell r="D649">
            <v>6.3494999999999999</v>
          </cell>
        </row>
        <row r="650">
          <cell r="A650" t="str">
            <v>001.14.00840</v>
          </cell>
          <cell r="B650" t="str">
            <v>Pintura externa em madeira aparente c/ líquido imunizante aplicado à brocha, pistola ou por imersão de acordo com as especificações  do fabricante</v>
          </cell>
          <cell r="C650" t="str">
            <v>M2</v>
          </cell>
          <cell r="D650">
            <v>1.6244000000000001</v>
          </cell>
        </row>
        <row r="651">
          <cell r="A651" t="str">
            <v>001.14.00860</v>
          </cell>
          <cell r="B651" t="str">
            <v>Pintura c/nata de cimento</v>
          </cell>
          <cell r="C651" t="str">
            <v>M2</v>
          </cell>
          <cell r="D651">
            <v>1.9872000000000001</v>
          </cell>
        </row>
        <row r="652">
          <cell r="A652" t="str">
            <v>001.14.00880</v>
          </cell>
          <cell r="B652" t="str">
            <v>Pintura novacor piso</v>
          </cell>
          <cell r="C652" t="str">
            <v>M2</v>
          </cell>
          <cell r="D652">
            <v>3.8085</v>
          </cell>
        </row>
        <row r="653">
          <cell r="A653" t="str">
            <v>001.14.00885</v>
          </cell>
          <cell r="B653" t="str">
            <v>Pintura de marcação da quadra de esportes c/tinta especial (conf.especificação da cbd) inclusive preparo da superfície (larg. 5.00 cm)</v>
          </cell>
          <cell r="C653" t="str">
            <v>ml</v>
          </cell>
          <cell r="D653">
            <v>4.2210000000000001</v>
          </cell>
        </row>
        <row r="654">
          <cell r="A654" t="str">
            <v>001.14.00890</v>
          </cell>
          <cell r="B654" t="str">
            <v>Pintura de marcação do campo de futebol a cal inclusive preparação do terreno largura 10 cm (conf. especif.do dop)</v>
          </cell>
          <cell r="C654" t="str">
            <v>ml</v>
          </cell>
          <cell r="D654">
            <v>3.1065</v>
          </cell>
        </row>
        <row r="655">
          <cell r="A655" t="str">
            <v>001.14.00895</v>
          </cell>
          <cell r="B655" t="str">
            <v>Demarcação de faixa com tinta acrílica especial - largura 10.00 cm</v>
          </cell>
          <cell r="C655" t="str">
            <v>ml</v>
          </cell>
          <cell r="D655">
            <v>5.4360999999999997</v>
          </cell>
        </row>
        <row r="656">
          <cell r="A656" t="str">
            <v>001.14.00900</v>
          </cell>
          <cell r="B656" t="str">
            <v>Resina aplicada a duas demaos em pisos diversos</v>
          </cell>
          <cell r="C656" t="str">
            <v>M2</v>
          </cell>
          <cell r="D656">
            <v>1.9628000000000001</v>
          </cell>
        </row>
        <row r="657">
          <cell r="A657" t="str">
            <v>001.14.00920</v>
          </cell>
          <cell r="B657" t="str">
            <v>Raspagem, lixamento e aplicacao de sinteco fosco e semi-fosco</v>
          </cell>
          <cell r="C657" t="str">
            <v>M2</v>
          </cell>
          <cell r="D657">
            <v>6.0039999999999996</v>
          </cell>
        </row>
        <row r="658">
          <cell r="A658" t="str">
            <v>001.14.00940</v>
          </cell>
          <cell r="B658" t="str">
            <v>Pintura em concreto aparente com silicone aplicado a duas demãos</v>
          </cell>
          <cell r="C658" t="str">
            <v>m2</v>
          </cell>
          <cell r="D658">
            <v>5.9654999999999996</v>
          </cell>
        </row>
        <row r="659">
          <cell r="A659" t="str">
            <v>001.14.00960</v>
          </cell>
          <cell r="B659" t="str">
            <v>Pintura do nome do estado e da atividade</v>
          </cell>
          <cell r="C659" t="str">
            <v>UN</v>
          </cell>
          <cell r="D659">
            <v>188.68</v>
          </cell>
        </row>
        <row r="660">
          <cell r="A660" t="str">
            <v>001.14.00990</v>
          </cell>
          <cell r="B660" t="str">
            <v>Pintura Epóxi em Piso a Duas Demãos Sobre Superfície Rebocada, incl Limpeza da superfície</v>
          </cell>
          <cell r="C660" t="str">
            <v>m2</v>
          </cell>
          <cell r="D660">
            <v>9.5902999999999992</v>
          </cell>
        </row>
        <row r="661">
          <cell r="A661" t="str">
            <v>001.14.00995</v>
          </cell>
          <cell r="B661" t="str">
            <v>Pintura Epóxi em Piscina ou Área Molhada à Duas Demãos Sobre Superfície Rebocada, incl preparação da superfície</v>
          </cell>
          <cell r="C661" t="str">
            <v>m2</v>
          </cell>
          <cell r="D661">
            <v>11.5015</v>
          </cell>
        </row>
        <row r="662">
          <cell r="A662" t="str">
            <v>001.14.00996</v>
          </cell>
          <cell r="B662" t="str">
            <v>Demarcação de Faixa Com Tinta Epóxi em Pisos, à Duas Demãos, Incl. Preparo da Superfície</v>
          </cell>
          <cell r="C662" t="str">
            <v>ml</v>
          </cell>
          <cell r="D662">
            <v>4.1375999999999999</v>
          </cell>
        </row>
        <row r="663">
          <cell r="A663" t="str">
            <v>001.14.00997</v>
          </cell>
          <cell r="B663" t="str">
            <v>Demarcação de Faixa Com Tinta Epóxi em Piscinas ou Áreas Molhadas, à Duas Demãos, Incl. Preparo da Superfície</v>
          </cell>
          <cell r="C663" t="str">
            <v>ml</v>
          </cell>
          <cell r="D663">
            <v>4.1375999999999999</v>
          </cell>
        </row>
        <row r="664">
          <cell r="A664" t="str">
            <v>001.14.01020</v>
          </cell>
          <cell r="B664" t="str">
            <v>Pintura de conservação de parede ou teto sem retoque de massa,com látex pva(1ª Linha Renner ou Suvinil) à uma demão, incl. aplicação fundo preparador base solvente</v>
          </cell>
          <cell r="C664" t="str">
            <v>m2</v>
          </cell>
          <cell r="D664">
            <v>3.2517999999999998</v>
          </cell>
        </row>
        <row r="665">
          <cell r="A665" t="str">
            <v>001.14.01040</v>
          </cell>
          <cell r="B665" t="str">
            <v>Pintura de conservação de parede ou teto sem retoque de massa,com látex pva(1ª Linha Renner ou Suvinil)  a duas demãos, incl.  aplicação fundo preparador base solvente</v>
          </cell>
          <cell r="C665" t="str">
            <v>m2</v>
          </cell>
          <cell r="D665">
            <v>4.0791000000000004</v>
          </cell>
        </row>
        <row r="666">
          <cell r="A666" t="str">
            <v>001.14.01060</v>
          </cell>
          <cell r="B666" t="str">
            <v>Pintura de conservação de parede ou teto sem retoque de massa,com tinta a oleo  à uma demão, incl. aplicação fundo preparador base solvente</v>
          </cell>
          <cell r="C666" t="str">
            <v>m2</v>
          </cell>
          <cell r="D666">
            <v>3.8188</v>
          </cell>
        </row>
        <row r="667">
          <cell r="A667" t="str">
            <v>001.14.01080</v>
          </cell>
          <cell r="B667" t="str">
            <v>Pintura de conservação de parede ou teto sem retoque de massa,com tinta a oleo a duas demãos, incl. aplicação fundo preparador base solvente</v>
          </cell>
          <cell r="C667" t="str">
            <v>m2</v>
          </cell>
          <cell r="D667">
            <v>5.5712000000000002</v>
          </cell>
        </row>
        <row r="668">
          <cell r="A668" t="str">
            <v>001.14.01100</v>
          </cell>
          <cell r="B668" t="str">
            <v>Pintura de conservação de parede ou teto sem retoque de massa,com tinta látex acrilico(1ª Linha Renner ou Suvinil) à uma demão, incl. aplicação fundo preparador base solvente</v>
          </cell>
          <cell r="C668" t="str">
            <v>m2</v>
          </cell>
          <cell r="D668">
            <v>3.3854000000000002</v>
          </cell>
        </row>
        <row r="669">
          <cell r="A669" t="str">
            <v>001.14.01120</v>
          </cell>
          <cell r="B669" t="str">
            <v>Pintura de conservação de parede ou teto sem retoque de massa,com tinta látex acrilico(1ª Linha Renner ou Suvinil) a duas demãos, incl. aplicação fundo preparador base solvente</v>
          </cell>
          <cell r="C669" t="str">
            <v>m2</v>
          </cell>
          <cell r="D669">
            <v>4.2451999999999996</v>
          </cell>
        </row>
        <row r="670">
          <cell r="A670" t="str">
            <v>001.14.01140</v>
          </cell>
          <cell r="B670" t="str">
            <v>Pintura de conservação em parede ou teto com retoque de massa, com látex pva(1ª Linha Renner ou Suvinil)  à duas demãos, incl. aplicação fundo preparador base solvente</v>
          </cell>
          <cell r="C670" t="str">
            <v>m2</v>
          </cell>
          <cell r="D670">
            <v>5.0374999999999996</v>
          </cell>
        </row>
        <row r="671">
          <cell r="A671" t="str">
            <v>001.14.01160</v>
          </cell>
          <cell r="B671" t="str">
            <v>Pintura de conservação em parede ou teto com retoque de massa, com tinta a óleo  à duas demãos incl. aplicação fundo preparador base solvente</v>
          </cell>
          <cell r="C671" t="str">
            <v>m2</v>
          </cell>
          <cell r="D671">
            <v>6.0312000000000001</v>
          </cell>
        </row>
        <row r="672">
          <cell r="A672" t="str">
            <v>001.14.01180</v>
          </cell>
          <cell r="B672" t="str">
            <v>Pintura de conservação em parede ou teto com retoque de massa, com tinta latéx acrilílico(1ª Linha Renner ou Suvinil) à duas demãos, incl. aplicação fundo preparador base solvente</v>
          </cell>
          <cell r="C672" t="str">
            <v>m2</v>
          </cell>
          <cell r="D672">
            <v>5.2035999999999998</v>
          </cell>
        </row>
        <row r="673">
          <cell r="A673" t="str">
            <v>001.14.01200</v>
          </cell>
          <cell r="B673" t="str">
            <v>Pintura de conservação em esquadria metálica com tinta a oleo à uma demão com retoque da pintura de base (zarcão ou grafite)</v>
          </cell>
          <cell r="C673" t="str">
            <v>M2</v>
          </cell>
          <cell r="D673">
            <v>3.3538000000000001</v>
          </cell>
        </row>
        <row r="674">
          <cell r="A674" t="str">
            <v>001.14.01220</v>
          </cell>
          <cell r="B674" t="str">
            <v>Pintura de conservação em esquadria metálica com tinta a oleo a duas demãos com retoque da pintura de base (zarcão ou grafite)</v>
          </cell>
          <cell r="C674" t="str">
            <v>M2</v>
          </cell>
          <cell r="D674">
            <v>5.1830999999999996</v>
          </cell>
        </row>
        <row r="675">
          <cell r="A675" t="str">
            <v>001.14.01240</v>
          </cell>
          <cell r="B675" t="str">
            <v>Pintura de conservação em esquadria metálica com tinta grafite à uma demão com retoque da pintura de base (zarcão ou grafite)</v>
          </cell>
          <cell r="C675" t="str">
            <v>M2</v>
          </cell>
          <cell r="D675">
            <v>3.5670000000000002</v>
          </cell>
        </row>
        <row r="676">
          <cell r="A676" t="str">
            <v>001.14.01260</v>
          </cell>
          <cell r="B676" t="str">
            <v>Pintura de conservação em esquadria metálica com tinta grafite a duas demãos com retoque da pintura de base (zarcão ou grafite)</v>
          </cell>
          <cell r="C676" t="str">
            <v>M2</v>
          </cell>
          <cell r="D676">
            <v>5.5922999999999998</v>
          </cell>
        </row>
        <row r="677">
          <cell r="A677" t="str">
            <v>001.14.01280</v>
          </cell>
          <cell r="B677" t="str">
            <v>Pintura de conservação em esquadria metálica com tinta esmalte à uma demão com retoque da pintura de base (zarcão ou grafite)</v>
          </cell>
          <cell r="C677" t="str">
            <v>M2</v>
          </cell>
          <cell r="D677">
            <v>3.5670000000000002</v>
          </cell>
        </row>
        <row r="678">
          <cell r="A678" t="str">
            <v>001.14.01300</v>
          </cell>
          <cell r="B678" t="str">
            <v>Pintura de conservação em esquadria metálica com tinta esmalte a duas demãos com retoque da pintura de base (zarcão ou grafite)</v>
          </cell>
          <cell r="C678" t="str">
            <v>M2</v>
          </cell>
          <cell r="D678">
            <v>5.5922999999999998</v>
          </cell>
        </row>
        <row r="679">
          <cell r="A679" t="str">
            <v>001.15</v>
          </cell>
          <cell r="B679" t="str">
            <v>SERVIÇOS COMPLEMENTARES</v>
          </cell>
          <cell r="D679">
            <v>12847.773999999999</v>
          </cell>
        </row>
        <row r="680">
          <cell r="A680" t="str">
            <v>001.15.00020</v>
          </cell>
          <cell r="B680" t="str">
            <v>Fornecimento de quadro negro conforme detalhe do dop de 4.00x1.20m executado na obra. após chapisco prévio será executado o emboço com argamassa 1:4:8 e reboco com argamassa 1:2 ;12 de granulação fina com superfície cuidadosamente desempenada. pintura p</v>
          </cell>
          <cell r="C680" t="str">
            <v>UN</v>
          </cell>
          <cell r="D680">
            <v>118.06019999999999</v>
          </cell>
        </row>
        <row r="681">
          <cell r="A681" t="str">
            <v>001.15.00040</v>
          </cell>
          <cell r="B681" t="str">
            <v>Fornecimento de quadro negro conforme detalhe do dop de 4.00x1.20 m executado na obra, a 80 cm do piso acabado. após chapisco prévio será executado o emboço 1:4:8 e reboco com argamassa 1:4:12 de granulação fina com a superfície cuidadosamente desempena</v>
          </cell>
          <cell r="C681" t="str">
            <v>UN</v>
          </cell>
          <cell r="D681">
            <v>110.9093</v>
          </cell>
        </row>
        <row r="682">
          <cell r="A682" t="str">
            <v>001.15.00060</v>
          </cell>
          <cell r="B682" t="str">
            <v>Recuperação de quadro negro com retoque de massa (base de óleo) lixamento e polimento com lixa de água e pintura com duas demãos de tinta verde opaca especial</v>
          </cell>
          <cell r="C682" t="str">
            <v>UN</v>
          </cell>
          <cell r="D682">
            <v>52.200299999999999</v>
          </cell>
        </row>
        <row r="683">
          <cell r="A683" t="str">
            <v>001.15.00080</v>
          </cell>
          <cell r="B683" t="str">
            <v>Fornecimento e instalação de quadro negro de madeira compensada 6 mm de espessura incl.moldura e porta giz</v>
          </cell>
          <cell r="C683" t="str">
            <v>M2</v>
          </cell>
          <cell r="D683">
            <v>39.831699999999998</v>
          </cell>
        </row>
        <row r="684">
          <cell r="A684" t="str">
            <v>001.15.00100</v>
          </cell>
          <cell r="B684" t="str">
            <v>Fornecimento e instalação de porta giz de madeira c/guarnição</v>
          </cell>
          <cell r="C684" t="str">
            <v>ML</v>
          </cell>
          <cell r="D684">
            <v>3.6802000000000001</v>
          </cell>
        </row>
        <row r="685">
          <cell r="A685" t="str">
            <v>001.15.00120</v>
          </cell>
          <cell r="B685" t="str">
            <v>Fornecimento e instalação de placa de inauguração para grupo escolar (25.00x40.00) cm</v>
          </cell>
          <cell r="C685" t="str">
            <v>UN</v>
          </cell>
          <cell r="D685">
            <v>154.75360000000001</v>
          </cell>
        </row>
        <row r="686">
          <cell r="A686" t="str">
            <v>001.15.00140</v>
          </cell>
          <cell r="B686" t="str">
            <v>Fornecimento e instalação de placa de inauguração para cadeias públicas (36.50x47.00) cm</v>
          </cell>
          <cell r="C686" t="str">
            <v>UN</v>
          </cell>
          <cell r="D686">
            <v>204.75360000000001</v>
          </cell>
        </row>
        <row r="687">
          <cell r="A687" t="str">
            <v>001.15.00160</v>
          </cell>
          <cell r="B687" t="str">
            <v>Fornecimento e instalação de placa de inauguração p/ escritório regional urbano da prodeagro - 25x40cm</v>
          </cell>
          <cell r="C687" t="str">
            <v>UN</v>
          </cell>
          <cell r="D687">
            <v>1354.7536</v>
          </cell>
        </row>
        <row r="688">
          <cell r="A688" t="str">
            <v>001.15.00180</v>
          </cell>
          <cell r="B688" t="str">
            <v>Fornecimento e instalação de placa de inauguração em alumínio fundido 65.00x75.00cm</v>
          </cell>
          <cell r="C688" t="str">
            <v>UN</v>
          </cell>
          <cell r="D688">
            <v>403.83240000000001</v>
          </cell>
        </row>
        <row r="689">
          <cell r="A689" t="str">
            <v>001.15.00220</v>
          </cell>
          <cell r="B689" t="str">
            <v>Fornecimento e instalação de mastro p/bandeira em poste cônico inclusive pintura e pertences altura livre 5.00 m</v>
          </cell>
          <cell r="C689" t="str">
            <v>UN</v>
          </cell>
          <cell r="D689">
            <v>202.20920000000001</v>
          </cell>
        </row>
        <row r="690">
          <cell r="A690" t="str">
            <v>001.15.00240</v>
          </cell>
          <cell r="B690" t="str">
            <v>Fornecimento e instalação de mastro p/bandeira em cano galvanizado diâmetro 3 pol inclusive pintura e pertences altura livre 5 m</v>
          </cell>
          <cell r="C690" t="str">
            <v>UN</v>
          </cell>
          <cell r="D690">
            <v>371.83190000000002</v>
          </cell>
        </row>
        <row r="691">
          <cell r="A691" t="str">
            <v>001.15.00260</v>
          </cell>
          <cell r="B691" t="str">
            <v>Fornecimento e instalação de mastro p/bandeira constituído de 3 postes de cano galvanizado diâmetro 3 pol conforme detalhe do dop</v>
          </cell>
          <cell r="C691" t="str">
            <v>CJ</v>
          </cell>
          <cell r="D691">
            <v>1926.1723</v>
          </cell>
        </row>
        <row r="692">
          <cell r="A692" t="str">
            <v>001.15.00280</v>
          </cell>
          <cell r="B692" t="str">
            <v>Fornecimento e instalação de trave p/futebol de salão incluindo pintura, rede de nylon conforme detalhe dop</v>
          </cell>
          <cell r="C692" t="str">
            <v>CJ</v>
          </cell>
          <cell r="D692">
            <v>733.02239999999995</v>
          </cell>
        </row>
        <row r="693">
          <cell r="A693" t="str">
            <v>001.15.00320</v>
          </cell>
          <cell r="B693" t="str">
            <v>Fornecimento e instalação de suporte p/tabela de basquete em treliçado inclusive pilares de concreto armado (aparente), fundação, pintura (treliças) conforme det. do dop</v>
          </cell>
          <cell r="C693" t="str">
            <v>UN</v>
          </cell>
          <cell r="D693">
            <v>2321.2620000000002</v>
          </cell>
        </row>
        <row r="694">
          <cell r="A694" t="str">
            <v>001.15.00360</v>
          </cell>
          <cell r="B694" t="str">
            <v>Fornecimento e instalação de suporte p/voley em cano galvanizado diâmetro 3 pol inclusive pintura dos mastros, catraca, rede e demais pertences ( 02 postes)</v>
          </cell>
          <cell r="C694" t="str">
            <v>CJ</v>
          </cell>
          <cell r="D694">
            <v>454.94439999999997</v>
          </cell>
        </row>
        <row r="695">
          <cell r="A695" t="str">
            <v>001.15.00370</v>
          </cell>
          <cell r="B695" t="str">
            <v>Execução de Arquibancada Com 03 degraus em Estrutura Mista de Concreto Armado e Alvenaria, Conf. Det. SINFRA</v>
          </cell>
          <cell r="C695" t="str">
            <v>ml</v>
          </cell>
          <cell r="D695">
            <v>1287.9147</v>
          </cell>
        </row>
        <row r="696">
          <cell r="A696" t="str">
            <v>001.15.00720</v>
          </cell>
          <cell r="B696" t="str">
            <v>Fornecimento e instalação de bancada seca em ardósia polida  1.50 x 0.80</v>
          </cell>
          <cell r="C696" t="str">
            <v>UN</v>
          </cell>
          <cell r="D696">
            <v>180.38390000000001</v>
          </cell>
        </row>
        <row r="697">
          <cell r="A697" t="str">
            <v>001.15.00760</v>
          </cell>
          <cell r="B697" t="str">
            <v>Fornecimento e instalação de bancada seca em granito polido</v>
          </cell>
          <cell r="C697" t="str">
            <v>M2</v>
          </cell>
          <cell r="D697">
            <v>213.06979999999999</v>
          </cell>
        </row>
        <row r="698">
          <cell r="A698" t="str">
            <v>001.15.00860</v>
          </cell>
          <cell r="B698" t="str">
            <v>Fornecimento e assentamento de revestimento externo com retalhos de pedra de mao</v>
          </cell>
          <cell r="C698" t="str">
            <v>M2</v>
          </cell>
          <cell r="D698">
            <v>10.0808</v>
          </cell>
        </row>
        <row r="699">
          <cell r="A699" t="str">
            <v>001.15.00940</v>
          </cell>
          <cell r="B699" t="str">
            <v>Fornecimento e instalação de armário sob pia em fórmica</v>
          </cell>
          <cell r="C699" t="str">
            <v>M2</v>
          </cell>
          <cell r="D699">
            <v>225</v>
          </cell>
        </row>
        <row r="700">
          <cell r="A700" t="str">
            <v>001.15.00960</v>
          </cell>
          <cell r="B700" t="str">
            <v>Fornecimento e instalação de armário em madeira aparente aparelhada e tratada</v>
          </cell>
          <cell r="C700" t="str">
            <v>M2</v>
          </cell>
          <cell r="D700">
            <v>114.4205</v>
          </cell>
        </row>
        <row r="701">
          <cell r="A701" t="str">
            <v>001.15.00980</v>
          </cell>
          <cell r="B701" t="str">
            <v>Fornecimento e instalação de armário em alvenaria com prateleiras de madeira aparelhada (2,40x0,60x3,00)m</v>
          </cell>
          <cell r="C701" t="str">
            <v>UN</v>
          </cell>
          <cell r="D701">
            <v>287.95139999999998</v>
          </cell>
        </row>
        <row r="702">
          <cell r="A702" t="str">
            <v>001.15.01000</v>
          </cell>
          <cell r="B702" t="str">
            <v>Fornecimento e instalação de balcão de madeira conf. projeto 12.20 x 0.60 x 1.00 m</v>
          </cell>
          <cell r="C702" t="str">
            <v>UN</v>
          </cell>
          <cell r="D702">
            <v>969.9</v>
          </cell>
        </row>
        <row r="703">
          <cell r="A703" t="str">
            <v>001.15.01080</v>
          </cell>
          <cell r="B703" t="str">
            <v>Fornecimento e instalação de exaustor elétrico com d=50cm 1cv</v>
          </cell>
          <cell r="C703" t="str">
            <v>UN</v>
          </cell>
          <cell r="D703">
            <v>161.83240000000001</v>
          </cell>
        </row>
        <row r="704">
          <cell r="A704" t="str">
            <v>001.15.01140</v>
          </cell>
          <cell r="B704" t="str">
            <v>Fornecimento e instalação de mola p/ porta tipo vai-vem</v>
          </cell>
          <cell r="C704" t="str">
            <v>UN</v>
          </cell>
          <cell r="D704">
            <v>33.307000000000002</v>
          </cell>
        </row>
        <row r="705">
          <cell r="A705" t="str">
            <v>001.15.01220</v>
          </cell>
          <cell r="B705" t="str">
            <v>Fornecimento e instalação  de banca ou tampo de ardósia natural cor preta tipo on c/ resinex</v>
          </cell>
          <cell r="C705" t="str">
            <v>M2</v>
          </cell>
          <cell r="D705">
            <v>109.943</v>
          </cell>
        </row>
        <row r="706">
          <cell r="A706" t="str">
            <v>001.15.01240</v>
          </cell>
          <cell r="B706" t="str">
            <v>Fornecimento e instalação de banca ou tampo em ardósia polida esp. 3cm</v>
          </cell>
          <cell r="C706" t="str">
            <v>M2</v>
          </cell>
          <cell r="D706">
            <v>108.2216</v>
          </cell>
        </row>
        <row r="707">
          <cell r="A707" t="str">
            <v>001.15.01320</v>
          </cell>
          <cell r="B707" t="str">
            <v>Fornecimento e instalação de portão em cano galvanizado 2 pol e tela galvanizada malha 2cm</v>
          </cell>
          <cell r="C707" t="str">
            <v>M2</v>
          </cell>
          <cell r="D707">
            <v>100.0842</v>
          </cell>
        </row>
        <row r="708">
          <cell r="A708" t="str">
            <v>001.15.01400</v>
          </cell>
          <cell r="B708" t="str">
            <v>Fornecimento e instalação de bancada, tampo ou balcão em granito cinza polido, espessura 2.00 cm</v>
          </cell>
          <cell r="C708" t="str">
            <v>M2</v>
          </cell>
          <cell r="D708">
            <v>135.2216</v>
          </cell>
        </row>
        <row r="709">
          <cell r="A709" t="str">
            <v>001.15.01460</v>
          </cell>
          <cell r="B709" t="str">
            <v>Fornecimento e instalação de caixa de concreto pré-moldado para ar condicionado de 10.000 btu</v>
          </cell>
          <cell r="C709" t="str">
            <v>UN</v>
          </cell>
          <cell r="D709">
            <v>54.443199999999997</v>
          </cell>
        </row>
        <row r="710">
          <cell r="A710" t="str">
            <v>001.15.01560</v>
          </cell>
          <cell r="B710" t="str">
            <v>Fornecimento e instalação de bancada em granito cinza polido l=0,60m sobre alvenaria revestida de azulejo branco, exceto cubas (quantificada e orçada na parte hidráulica)</v>
          </cell>
          <cell r="C710" t="str">
            <v>ML</v>
          </cell>
          <cell r="D710">
            <v>140.9074</v>
          </cell>
        </row>
        <row r="711">
          <cell r="A711" t="str">
            <v>001.15.01600</v>
          </cell>
          <cell r="B711" t="str">
            <v>Fornecimento e instalação de balcão de atendimento em madeira l=0,40m e=0,05m apoiado sobre alvenaria aparente de tijolo cerâmico de 21 furos, inclusive passagem pelo balcão</v>
          </cell>
          <cell r="C711" t="str">
            <v>M</v>
          </cell>
          <cell r="D711">
            <v>108.1168</v>
          </cell>
        </row>
        <row r="712">
          <cell r="A712" t="str">
            <v>001.15.01620</v>
          </cell>
          <cell r="B712" t="str">
            <v>Fornecimento e instalação de corrimao em tubo galvanizado 1"""" chumbado no piso h=1,00m pintado com tinta à óleo 02 demãos</v>
          </cell>
          <cell r="C712" t="str">
            <v>M</v>
          </cell>
          <cell r="D712">
            <v>55.084299999999999</v>
          </cell>
        </row>
        <row r="713">
          <cell r="A713" t="str">
            <v>001.15.01640</v>
          </cell>
          <cell r="B713" t="str">
            <v>Fornecimento e instalação de corrimão em tubo galvanizado 2"""" chumbado no piso h=1.00 m pintado com tinta à óleo 02 demãos</v>
          </cell>
          <cell r="C713" t="str">
            <v>ML</v>
          </cell>
          <cell r="D713">
            <v>99.674300000000002</v>
          </cell>
        </row>
        <row r="714">
          <cell r="A714" t="str">
            <v>***</v>
          </cell>
          <cell r="B714" t="str">
            <v>Fornecimento e instalação de quadro negro, abaulado, c=5.00 m, h=1.30 m, apoiado em pedra de ardósia com moldura em madeira, conforme detalhe</v>
          </cell>
          <cell r="C714" t="str">
            <v>un</v>
          </cell>
          <cell r="D714">
            <v>541.83000000000004</v>
          </cell>
        </row>
        <row r="715">
          <cell r="A715" t="str">
            <v>001.16</v>
          </cell>
          <cell r="B715" t="str">
            <v>URBANIZAÇÃO</v>
          </cell>
          <cell r="D715">
            <v>2312.7172</v>
          </cell>
        </row>
        <row r="716">
          <cell r="A716" t="str">
            <v>001.16.00241</v>
          </cell>
          <cell r="B716" t="str">
            <v>Fornecimento e Plantio de Agave Comum (pequena), com manutenção por 60 dias com irrigação, pulverização, poda e substituição de mudas mortas</v>
          </cell>
          <cell r="C716" t="str">
            <v>un</v>
          </cell>
          <cell r="D716">
            <v>7.3754</v>
          </cell>
        </row>
        <row r="717">
          <cell r="A717" t="str">
            <v>001.16.00242</v>
          </cell>
          <cell r="B717" t="str">
            <v>Fornecimento e Plantio de Agave Comum (média), com manutenção por 60 dias com irrigação, pulverização, poda e substituição de mudas mortas</v>
          </cell>
          <cell r="C717" t="str">
            <v>un</v>
          </cell>
          <cell r="D717">
            <v>14.278</v>
          </cell>
        </row>
        <row r="718">
          <cell r="A718" t="str">
            <v>001.16.00243</v>
          </cell>
          <cell r="B718" t="str">
            <v>Fornecimento e Plantio de Agave Comum (grande), com manutenção por 60 dias com irrigação, pulverização, poda e substituição de mudas mortas</v>
          </cell>
          <cell r="C718" t="str">
            <v>un</v>
          </cell>
          <cell r="D718">
            <v>20.0794</v>
          </cell>
        </row>
        <row r="719">
          <cell r="A719" t="str">
            <v>001.16.00244</v>
          </cell>
          <cell r="B719" t="str">
            <v>Fornecimento e Plantio de Areca (pequena), com manutenção por 60 dias com irrigação, pulverização, poda e substituição de mudas mortas</v>
          </cell>
          <cell r="C719" t="str">
            <v>un</v>
          </cell>
          <cell r="D719">
            <v>10.375400000000001</v>
          </cell>
        </row>
        <row r="720">
          <cell r="A720" t="str">
            <v>001.16.00245</v>
          </cell>
          <cell r="B720" t="str">
            <v>Fornecimento e Plantio de Areca (média), com manutenção por 60 dias com irrigação, pulverização, poda e substituição de mudas mortas</v>
          </cell>
          <cell r="C720" t="str">
            <v>un</v>
          </cell>
          <cell r="D720">
            <v>19.277999999999999</v>
          </cell>
        </row>
        <row r="721">
          <cell r="A721" t="str">
            <v>001.16.00246</v>
          </cell>
          <cell r="B721" t="str">
            <v>Fornecimento e Plantio de Areca (grande), com manutenção por 60 dias com irrigação, pulverização, poda e substituição de mudas mortas</v>
          </cell>
          <cell r="C721" t="str">
            <v>un</v>
          </cell>
          <cell r="D721">
            <v>30.0794</v>
          </cell>
        </row>
        <row r="722">
          <cell r="A722" t="str">
            <v>001.16.00247</v>
          </cell>
          <cell r="B722" t="str">
            <v>Fornecimento e Plantio de Bauhínia Rosa (pequeno), com manutenção por 60 dias com irrigação, pulverização, poda e substituição de mudas mortas</v>
          </cell>
          <cell r="C722" t="str">
            <v>un</v>
          </cell>
          <cell r="D722">
            <v>6.0031999999999996</v>
          </cell>
        </row>
        <row r="723">
          <cell r="A723" t="str">
            <v>001.16.00248</v>
          </cell>
          <cell r="B723" t="str">
            <v>Fornecimento e Plantio de Bauhínia Rosa (médio), com manutenção por 60 dias com irrigação, pulverização, poda e substituição de mudas mortas</v>
          </cell>
          <cell r="C723" t="str">
            <v>un</v>
          </cell>
          <cell r="D723">
            <v>17.375399999999999</v>
          </cell>
        </row>
        <row r="724">
          <cell r="A724" t="str">
            <v>001.16.00249</v>
          </cell>
          <cell r="B724" t="str">
            <v>Fornecimento e Plantio de Bahuínia Rosa (grande), com manutenção por 60 dias com irrigação, pulverização, poda e substituição de mudas mortas</v>
          </cell>
          <cell r="C724" t="str">
            <v>un</v>
          </cell>
          <cell r="D724">
            <v>31.7027</v>
          </cell>
        </row>
        <row r="725">
          <cell r="A725" t="str">
            <v>001.16.00250</v>
          </cell>
          <cell r="B725" t="str">
            <v>Fornecimento e Plantio de Biri, com manutenção por 60 dias com irrigação, pulverização, poda e substituição de mudas mortas</v>
          </cell>
          <cell r="C725" t="str">
            <v>un</v>
          </cell>
          <cell r="D725">
            <v>7.5031999999999996</v>
          </cell>
        </row>
        <row r="726">
          <cell r="A726" t="str">
            <v>001.16.00251</v>
          </cell>
          <cell r="B726" t="str">
            <v>Fornecimento e Plantio de Chuva de Ouro (pequena), com manutenção por 60 dias com irrigação, pulverização, poda e substituição de mudas mortas</v>
          </cell>
          <cell r="C726" t="str">
            <v>un</v>
          </cell>
          <cell r="D726">
            <v>7.5031999999999996</v>
          </cell>
        </row>
        <row r="727">
          <cell r="A727" t="str">
            <v>001.16.00252</v>
          </cell>
          <cell r="B727" t="str">
            <v>Fornecimento e Plantio de Chuva de Ouro (média), com manutenção por 60 dias com irrigação, pulverização, poda e substituição de mudas mortas</v>
          </cell>
          <cell r="C727" t="str">
            <v>un</v>
          </cell>
          <cell r="D727">
            <v>13.3637</v>
          </cell>
        </row>
        <row r="728">
          <cell r="A728" t="str">
            <v>001.16.00253</v>
          </cell>
          <cell r="B728" t="str">
            <v>Fornecimento e Plantio de Chuva de Ouro (grande), com manutenção por 60 dias com irrigação, pulverização, poda e substituição de mudas mortas</v>
          </cell>
          <cell r="C728" t="str">
            <v>un</v>
          </cell>
          <cell r="D728">
            <v>17.375399999999999</v>
          </cell>
        </row>
        <row r="729">
          <cell r="A729" t="str">
            <v>001.16.00254</v>
          </cell>
          <cell r="B729" t="str">
            <v>Fornecimento e Plantio de Croton (pequena), com manutenção por 60 dias com irrigação, pulverização, poda e substituição de mudas mortas</v>
          </cell>
          <cell r="C729" t="str">
            <v>un</v>
          </cell>
          <cell r="D729">
            <v>3.5032000000000001</v>
          </cell>
        </row>
        <row r="730">
          <cell r="A730" t="str">
            <v>001.16.00255</v>
          </cell>
          <cell r="B730" t="str">
            <v>Fornecimento e Plantio de Croton (média), com manutenção por 60 dias com irrigação, pulverização, poda e substituição de mudas mortas</v>
          </cell>
          <cell r="C730" t="str">
            <v>un</v>
          </cell>
          <cell r="D730">
            <v>5.3636999999999997</v>
          </cell>
        </row>
        <row r="731">
          <cell r="A731" t="str">
            <v>001.16.00256</v>
          </cell>
          <cell r="B731" t="str">
            <v>Fornecimento e Plantio de Croton (grande), com manutenção por 60 dias com irrigação, pulverização, poda e substituição de mudas mortas</v>
          </cell>
          <cell r="C731" t="str">
            <v>un</v>
          </cell>
          <cell r="D731">
            <v>10.375400000000001</v>
          </cell>
        </row>
        <row r="732">
          <cell r="A732" t="str">
            <v>001.16.00257</v>
          </cell>
          <cell r="B732" t="str">
            <v>Fornecimento e Plantio de Dracena Marginata (pequena), com manutenção por 60 dias com irrigação, pulverização, poda e substituição de mudas mortas</v>
          </cell>
          <cell r="C732" t="str">
            <v>un</v>
          </cell>
          <cell r="D732">
            <v>8.8754000000000008</v>
          </cell>
        </row>
        <row r="733">
          <cell r="A733" t="str">
            <v>001.16.00258</v>
          </cell>
          <cell r="B733" t="str">
            <v>Fornecimento e Plantio de Dracena Marginata (média), com manutenção por 60 dias com irrigação, pulverização, poda e substituição de mudas mortas</v>
          </cell>
          <cell r="C733" t="str">
            <v>un</v>
          </cell>
          <cell r="D733">
            <v>17.375399999999999</v>
          </cell>
        </row>
        <row r="734">
          <cell r="A734" t="str">
            <v>001.16.00259</v>
          </cell>
          <cell r="B734" t="str">
            <v>Fornecimento e Plantio de Dracena Marginata (grande), com manutenção por 60 dias com irrigação, pulverização, poda e substituição de mudas mortas</v>
          </cell>
          <cell r="C734" t="str">
            <v>un</v>
          </cell>
          <cell r="D734">
            <v>29.277999999999999</v>
          </cell>
        </row>
        <row r="735">
          <cell r="A735" t="str">
            <v>001.16.00260</v>
          </cell>
          <cell r="B735" t="str">
            <v>Fornecimento e Plantio de Era Forrageira, com manutenção por 60 dias com irrigação, pulverização, poda e substituição de mudas mortas</v>
          </cell>
          <cell r="C735" t="str">
            <v>un</v>
          </cell>
          <cell r="D735">
            <v>2.0032000000000001</v>
          </cell>
        </row>
        <row r="736">
          <cell r="A736" t="str">
            <v>001.16.00261</v>
          </cell>
          <cell r="B736" t="str">
            <v>Fornecimento e Plantio de Eretrina (média), com manutenção por 60 dias com irrigação, pulverização, poda e substituição de mudas mortas</v>
          </cell>
          <cell r="C736" t="str">
            <v>un</v>
          </cell>
          <cell r="D736">
            <v>16.363700000000001</v>
          </cell>
        </row>
        <row r="737">
          <cell r="A737" t="str">
            <v>001.16.00262</v>
          </cell>
          <cell r="B737" t="str">
            <v>Fornecimento e Plantio de Hemigrafis Forrageira , com manutenção por 60 dias com irrigação, pulverização, poda e substituição de mudas mortas</v>
          </cell>
          <cell r="C737" t="str">
            <v>un</v>
          </cell>
          <cell r="D737">
            <v>1.5032000000000001</v>
          </cell>
        </row>
        <row r="738">
          <cell r="A738" t="str">
            <v>001.16.00263</v>
          </cell>
          <cell r="B738" t="str">
            <v>Fornecimento e Plantio de Hibisco Bicolor (pequena), com manutenção por 60 dias com irrigação, pulverização, poda e substituição de mudas mortas</v>
          </cell>
          <cell r="C738" t="str">
            <v>un</v>
          </cell>
          <cell r="D738">
            <v>3.5032000000000001</v>
          </cell>
        </row>
        <row r="739">
          <cell r="A739" t="str">
            <v>001.16.00264</v>
          </cell>
          <cell r="B739" t="str">
            <v>Fornecimento e Plantio de Hibisco Bicolor (média), com manutenção por 60 dias com irrigação, pulverização, poda e substituição de mudas mortas</v>
          </cell>
          <cell r="C739" t="str">
            <v>un</v>
          </cell>
          <cell r="D739">
            <v>5.3636999999999997</v>
          </cell>
        </row>
        <row r="740">
          <cell r="A740" t="str">
            <v>001.16.00265</v>
          </cell>
          <cell r="B740" t="str">
            <v>Fornecimento e Plantio de Hibisco Bicolor (grande), com manutenção por 60 dias com irrigação, pulverização, poda e substituição de mudas mortas</v>
          </cell>
          <cell r="C740" t="str">
            <v>un</v>
          </cell>
          <cell r="D740">
            <v>10.375400000000001</v>
          </cell>
        </row>
        <row r="741">
          <cell r="A741" t="str">
            <v>001.16.00266</v>
          </cell>
          <cell r="B741" t="str">
            <v>Fornecimento e Plantio de Ipê Amarelo (pequeno), com manutenção por 60 dias com irrigação, pulverização, poda e substituição de mudas mortas</v>
          </cell>
          <cell r="C741" t="str">
            <v>un</v>
          </cell>
          <cell r="D741">
            <v>9.3636999999999997</v>
          </cell>
        </row>
        <row r="742">
          <cell r="A742" t="str">
            <v>001.16.00267</v>
          </cell>
          <cell r="B742" t="str">
            <v>Fornecimento e Plantio de Ipê Amarelo (médio), com manutenção por 60 dias com irrigação, pulverização, poda e substituição de mudas mortas</v>
          </cell>
          <cell r="C742" t="str">
            <v>un</v>
          </cell>
          <cell r="D742">
            <v>14.375400000000001</v>
          </cell>
        </row>
        <row r="743">
          <cell r="A743" t="str">
            <v>001.16.00268</v>
          </cell>
          <cell r="B743" t="str">
            <v>Fornecimento e Plantio de Ipê Amarelo (grande), com manutenção por 60 dias com irrigação, pulverização, poda e substituição de mudas mortas</v>
          </cell>
          <cell r="C743" t="str">
            <v>un</v>
          </cell>
          <cell r="D743">
            <v>25.0794</v>
          </cell>
        </row>
        <row r="744">
          <cell r="A744" t="str">
            <v>001.16.00269</v>
          </cell>
          <cell r="B744" t="str">
            <v>Fornecimento e Plantio de Ipê Rosa (pequeno), com manutenção por 60 dias com irrigação, pulverização, poda e substituição de mudas mortas</v>
          </cell>
          <cell r="C744" t="str">
            <v>un</v>
          </cell>
          <cell r="D744">
            <v>10.375400000000001</v>
          </cell>
        </row>
        <row r="745">
          <cell r="A745" t="str">
            <v>001.16.00270</v>
          </cell>
          <cell r="B745" t="str">
            <v>Fornecimento e Plantio de Ipê Rosa (médio), com manutenção por 60 dias com irrigação, pulverização, poda e substituição de mudas mortas</v>
          </cell>
          <cell r="C745" t="str">
            <v>un</v>
          </cell>
          <cell r="D745">
            <v>16.277999999999999</v>
          </cell>
        </row>
        <row r="746">
          <cell r="A746" t="str">
            <v>001.16.00271</v>
          </cell>
          <cell r="B746" t="str">
            <v>Fornecimento e Plantio de Ipê Rosa (grande), com manutenção por 60 dias com irrigação, pulverização, poda e substituição de mudas mortas</v>
          </cell>
          <cell r="C746" t="str">
            <v>un</v>
          </cell>
          <cell r="D746">
            <v>24.406700000000001</v>
          </cell>
        </row>
        <row r="747">
          <cell r="A747" t="str">
            <v>001.16.00272</v>
          </cell>
          <cell r="B747" t="str">
            <v>Fornecimento e Plantio de Ipê Roxo (pequeno), com manutenção por 60 dias com irrigação, pulverização, poda e substituição de mudas mortas</v>
          </cell>
          <cell r="C747" t="str">
            <v>un</v>
          </cell>
          <cell r="D747">
            <v>10.375400000000001</v>
          </cell>
        </row>
        <row r="748">
          <cell r="A748" t="str">
            <v>001.16.00273</v>
          </cell>
          <cell r="B748" t="str">
            <v>Fornecimento e Plantio de Ipê Roxo (médio), com manutenção por 60 dias com irrigação, pulverização, poda e substituição de mudas mortas</v>
          </cell>
          <cell r="C748" t="str">
            <v>un</v>
          </cell>
          <cell r="D748">
            <v>17.0794</v>
          </cell>
        </row>
        <row r="749">
          <cell r="A749" t="str">
            <v>001.16.00274</v>
          </cell>
          <cell r="B749" t="str">
            <v>Fornecimento e Plantio de Ipê Roxo (grande), com manutenção por 60 dias com irrigação, pulverização, poda e substituição de mudas mortas</v>
          </cell>
          <cell r="C749" t="str">
            <v>un</v>
          </cell>
          <cell r="D749">
            <v>25.0794</v>
          </cell>
        </row>
        <row r="750">
          <cell r="A750" t="str">
            <v>001.16.00275</v>
          </cell>
          <cell r="B750" t="str">
            <v>Fornecimento e Plantio de Ixória Híbrida Amarela (pequena), com manutenção por 60 dias com irrigação, pulverização, poda e substituição de mudas mortas</v>
          </cell>
          <cell r="C750" t="str">
            <v>un</v>
          </cell>
          <cell r="D750">
            <v>3.5032000000000001</v>
          </cell>
        </row>
        <row r="751">
          <cell r="A751" t="str">
            <v>001.16.00276</v>
          </cell>
          <cell r="B751" t="str">
            <v>Fornecimento e Plantio de Ixória Híbrida Amarela (média), com manutenção por 60 dias com irrigação, pulverização, poda e substituição de mudas mortas</v>
          </cell>
          <cell r="C751" t="str">
            <v>un</v>
          </cell>
          <cell r="D751">
            <v>5.3636999999999997</v>
          </cell>
        </row>
        <row r="752">
          <cell r="A752" t="str">
            <v>001.16.00277</v>
          </cell>
          <cell r="B752" t="str">
            <v>Fornecimento e Plantio de Ixória Híbrida Amarela (grande), com manutenção por 60 dias com irrigação, pulverização, poda e substituição de mudas mortas</v>
          </cell>
          <cell r="C752" t="str">
            <v>un</v>
          </cell>
          <cell r="D752">
            <v>9.3636999999999997</v>
          </cell>
        </row>
        <row r="753">
          <cell r="A753" t="str">
            <v>001.16.00278</v>
          </cell>
          <cell r="B753" t="str">
            <v>Fornecimento e Plantio de Ixória Híbrida Vermelha (pequena), com manutenção por 60 dias com irrigação, pulverização, poda e substituição de mudas mortas</v>
          </cell>
          <cell r="C753" t="str">
            <v>un</v>
          </cell>
          <cell r="D753">
            <v>3.5032000000000001</v>
          </cell>
        </row>
        <row r="754">
          <cell r="A754" t="str">
            <v>001.16.00279</v>
          </cell>
          <cell r="B754" t="str">
            <v>Fornecimento e Plantio de Ixória Híbrida Vermelha (média), com manutenção por 60 dias com irrigação, pulverização, poda e substituição de mudas mortas</v>
          </cell>
          <cell r="C754" t="str">
            <v>un</v>
          </cell>
          <cell r="D754">
            <v>5.3636999999999997</v>
          </cell>
        </row>
        <row r="755">
          <cell r="A755" t="str">
            <v>001.16.00280</v>
          </cell>
          <cell r="B755" t="str">
            <v>Fornecimento e Plantio de Ixória Híbrida Vermelha (grande), com manutenção por 60 dias com irrigação, pulverização, poda e substituição de mudas mortas</v>
          </cell>
          <cell r="C755" t="str">
            <v>un</v>
          </cell>
          <cell r="D755">
            <v>9.3636999999999997</v>
          </cell>
        </row>
        <row r="756">
          <cell r="A756" t="str">
            <v>001.16.00281</v>
          </cell>
          <cell r="B756" t="str">
            <v>Fornecimento e Plantio de Jacarandá Mimoso (pequeno), com manutenção por 60 dias com irrigação, pulverização, poda e substituição de mudas mortas</v>
          </cell>
          <cell r="C756" t="str">
            <v>un</v>
          </cell>
          <cell r="D756">
            <v>4.8636999999999997</v>
          </cell>
        </row>
        <row r="757">
          <cell r="A757" t="str">
            <v>001.16.00282</v>
          </cell>
          <cell r="B757" t="str">
            <v>Fornecimento e Plantio de Jacarandá Mimoso (médio), com manutenção por 60 dias com irrigação, pulverização, poda e substituição de mudas mortas</v>
          </cell>
          <cell r="C757" t="str">
            <v>un</v>
          </cell>
          <cell r="D757">
            <v>16.277999999999999</v>
          </cell>
        </row>
        <row r="758">
          <cell r="A758" t="str">
            <v>001.16.00283</v>
          </cell>
          <cell r="B758" t="str">
            <v>Fornecimento e Plantio de Jacarandá Mimoso (grande), com manutenção por 60 dias com irrigação, pulverização, poda e substituição de mudas mortas</v>
          </cell>
          <cell r="C758" t="str">
            <v>un</v>
          </cell>
          <cell r="D758">
            <v>23.0794</v>
          </cell>
        </row>
        <row r="759">
          <cell r="A759" t="str">
            <v>001.16.00284</v>
          </cell>
          <cell r="B759" t="str">
            <v>Fornecimento e Plantio de Mini Flamboyant (pequena), com manutenção por 60 dias com irrigação, pulverização, poda e substituição de mudas mortas</v>
          </cell>
          <cell r="C759" t="str">
            <v>un</v>
          </cell>
          <cell r="D759">
            <v>4.8636999999999997</v>
          </cell>
        </row>
        <row r="760">
          <cell r="A760" t="str">
            <v>001.16.00285</v>
          </cell>
          <cell r="B760" t="str">
            <v>Fornecimento e Plantio de Mini Flamboyant (média), com manutenção por 60 dias com irrigação, pulverização, poda e substituição de mudas mortas</v>
          </cell>
          <cell r="C760" t="str">
            <v>un</v>
          </cell>
          <cell r="D760">
            <v>7.3754</v>
          </cell>
        </row>
        <row r="761">
          <cell r="A761" t="str">
            <v>001.16.00286</v>
          </cell>
          <cell r="B761" t="str">
            <v>Fornecimento e Plantio de Mini Ixória (pequena), com manutenção por 60 dias com irrigação, pulverização, poda e substituição de mudas mortas</v>
          </cell>
          <cell r="C761" t="str">
            <v>un</v>
          </cell>
          <cell r="D761">
            <v>1.6032</v>
          </cell>
        </row>
        <row r="762">
          <cell r="A762" t="str">
            <v>001.16.00287</v>
          </cell>
          <cell r="B762" t="str">
            <v>Fornecimento e Plantio de Mini Ixória (média), com manutenção por 60 dias com irrigação, pulverização, poda e substituição de mudas mortas</v>
          </cell>
          <cell r="C762" t="str">
            <v>un</v>
          </cell>
          <cell r="D762">
            <v>4.3636999999999997</v>
          </cell>
        </row>
        <row r="763">
          <cell r="A763" t="str">
            <v>001.16.00288</v>
          </cell>
          <cell r="B763" t="str">
            <v>Fornecimento e Plantio de Mini Ixória (grande), com manutenção por 60 dias com irrigação, pulverização, poda e substituição de mudas mortas</v>
          </cell>
          <cell r="C763" t="str">
            <v>un</v>
          </cell>
          <cell r="D763">
            <v>7.3754</v>
          </cell>
        </row>
        <row r="764">
          <cell r="A764" t="str">
            <v>001.16.00289</v>
          </cell>
          <cell r="B764" t="str">
            <v>Fornecimento e Plantio de Musaendra (pequena), com manutenção por 60 dias com irrigação, pulverização, poda e substituição de mudas mortas</v>
          </cell>
          <cell r="C764" t="str">
            <v>un</v>
          </cell>
          <cell r="D764">
            <v>5.3636999999999997</v>
          </cell>
        </row>
        <row r="765">
          <cell r="A765" t="str">
            <v>001.16.00290</v>
          </cell>
          <cell r="B765" t="str">
            <v>Fornecimento e Plantio de Musaendra (média), com manutenção por 60 dias com irrigação, pulverização, poda e substituição de mudas mortas</v>
          </cell>
          <cell r="C765" t="str">
            <v>un</v>
          </cell>
          <cell r="D765">
            <v>12.278</v>
          </cell>
        </row>
        <row r="766">
          <cell r="A766" t="str">
            <v>001.16.00291</v>
          </cell>
          <cell r="B766" t="str">
            <v>Fornecimento e Plantio de Oiti (pequena), com manutenção por 60 dias com irrigação, pulverização, poda e substituição de mudas mortas</v>
          </cell>
          <cell r="C766" t="str">
            <v>un</v>
          </cell>
          <cell r="D766">
            <v>10.0794</v>
          </cell>
        </row>
        <row r="767">
          <cell r="A767" t="str">
            <v>001.16.00292</v>
          </cell>
          <cell r="B767" t="str">
            <v>Fornecimento e Plantio de Oiti (média), com manutenção por 60 dias com irrigação, pulverização, poda e substituição de mudas mortas</v>
          </cell>
          <cell r="C767" t="str">
            <v>un</v>
          </cell>
          <cell r="D767">
            <v>22.4833</v>
          </cell>
        </row>
        <row r="768">
          <cell r="A768" t="str">
            <v>001.16.00293</v>
          </cell>
          <cell r="B768" t="str">
            <v>Fornecimento e Plantio de Oiti (grande), com manutenção por 60 dias com irrigação, pulverização, poda e substituição de mudas mortas</v>
          </cell>
          <cell r="C768" t="str">
            <v>un</v>
          </cell>
          <cell r="D768">
            <v>39.588700000000003</v>
          </cell>
        </row>
        <row r="769">
          <cell r="A769" t="str">
            <v>001.16.00294</v>
          </cell>
          <cell r="B769" t="str">
            <v>Fornecimento e Plantio de Paineira (grande), com manutenção por 60 dias com irrigação, pulverização, poda e substituição de mudas mortas</v>
          </cell>
          <cell r="C769" t="str">
            <v>un</v>
          </cell>
          <cell r="D769">
            <v>32.4833</v>
          </cell>
        </row>
        <row r="770">
          <cell r="A770" t="str">
            <v>001.16.00295</v>
          </cell>
          <cell r="B770" t="str">
            <v>Fornecimento e Plantio de Palmeira Fênix ( 2.00 mts), com manutenção por 60 dias com irrigação, pulverização, poda e substituição de mudas mortas</v>
          </cell>
          <cell r="C770" t="str">
            <v>un</v>
          </cell>
          <cell r="D770">
            <v>32.4833</v>
          </cell>
        </row>
        <row r="771">
          <cell r="A771" t="str">
            <v>001.16.00296</v>
          </cell>
          <cell r="B771" t="str">
            <v>Fornecimento e Plantio de Palmeira Fênix ( 3.00 mts), com manutenção por 60 dias com irrigação, pulverização, poda e substituição de mudas mortas</v>
          </cell>
          <cell r="C771" t="str">
            <v>un</v>
          </cell>
          <cell r="D771">
            <v>54.588700000000003</v>
          </cell>
        </row>
        <row r="772">
          <cell r="A772" t="str">
            <v>001.16.00297</v>
          </cell>
          <cell r="B772" t="str">
            <v>Fornecimento e Plantio de Palmeira Fênix ( 4.00 mts), com manutenção por 60 dias com irrigação, pulverização, poda e substituição de mudas mortas</v>
          </cell>
          <cell r="C772" t="str">
            <v>un</v>
          </cell>
          <cell r="D772">
            <v>77.793999999999997</v>
          </cell>
        </row>
        <row r="773">
          <cell r="A773" t="str">
            <v>001.16.00298</v>
          </cell>
          <cell r="B773" t="str">
            <v>Fornecimento e Plantio de Palmeira Fênix ( 4.50 mts), com manutenção por 60 dias com irrigação, pulverização, poda e substituição de mudas mortas</v>
          </cell>
          <cell r="C773" t="str">
            <v>un</v>
          </cell>
          <cell r="D773">
            <v>109.39660000000001</v>
          </cell>
        </row>
        <row r="774">
          <cell r="A774" t="str">
            <v>001.16.00299</v>
          </cell>
          <cell r="B774" t="str">
            <v>Fornecimento e Plantio de Palmeira Imperial ( 1.20 mts), com manutenção por 60 dias com irrigação, pulverização, poda e substituição de mudas mortas</v>
          </cell>
          <cell r="C774" t="str">
            <v>un</v>
          </cell>
          <cell r="D774">
            <v>20.0794</v>
          </cell>
        </row>
        <row r="775">
          <cell r="A775" t="str">
            <v>001.16.00300</v>
          </cell>
          <cell r="B775" t="str">
            <v>Fornecimento e Plantio de Palmeira Imperial ( 2.00 mts), com manutenção por 60 dias com irrigação, pulverização, poda e substituição de mudas mortas</v>
          </cell>
          <cell r="C775" t="str">
            <v>un</v>
          </cell>
          <cell r="D775">
            <v>47.4833</v>
          </cell>
        </row>
        <row r="776">
          <cell r="A776" t="str">
            <v>001.16.00301</v>
          </cell>
          <cell r="B776" t="str">
            <v>Fornecimento e Plantio de Palmeira Imperial ( 3.00 mts), com manutenção por 60 dias com irrigação, pulverização, poda e substituição de mudas mortas</v>
          </cell>
          <cell r="C776" t="str">
            <v>un</v>
          </cell>
          <cell r="D776">
            <v>84.588700000000003</v>
          </cell>
        </row>
        <row r="777">
          <cell r="A777" t="str">
            <v>001.16.00302</v>
          </cell>
          <cell r="B777" t="str">
            <v>Fornecimento e Plantio de Palmeira Jerivá ( 2.00 mts), com manutenção por 60 dias com irrigação, pulverização, poda e substituição de mudas mortas</v>
          </cell>
          <cell r="C777" t="str">
            <v>un</v>
          </cell>
          <cell r="D777">
            <v>42.4833</v>
          </cell>
        </row>
        <row r="778">
          <cell r="A778" t="str">
            <v>001.16.00303</v>
          </cell>
          <cell r="B778" t="str">
            <v>Fornecimento e Plantio de Palmeira Jerivá (3.00 mts), com manutenção por 60 dias com irrigação, pulverização, poda e substituição de mudas mortas</v>
          </cell>
          <cell r="C778" t="str">
            <v>un</v>
          </cell>
          <cell r="D778">
            <v>59.588700000000003</v>
          </cell>
        </row>
        <row r="779">
          <cell r="A779" t="str">
            <v>001.16.00304</v>
          </cell>
          <cell r="B779" t="str">
            <v>Fornecimento e Plantio de Palmeira Jerivá (4.00 mts), com manutenção por 60 dias com irrigação, pulverização, poda e substituição de mudas mortas</v>
          </cell>
          <cell r="C779" t="str">
            <v>un</v>
          </cell>
          <cell r="D779">
            <v>77.793999999999997</v>
          </cell>
        </row>
        <row r="780">
          <cell r="A780" t="str">
            <v>001.16.00305</v>
          </cell>
          <cell r="B780" t="str">
            <v>Fornecimento e Plantio de Palmeira Jerivá (4.50 mts), com manutenção por 60 dias com irrigação, pulverização, poda e substituição de mudas mortas</v>
          </cell>
          <cell r="C780" t="str">
            <v>un</v>
          </cell>
          <cell r="D780">
            <v>98.7239</v>
          </cell>
        </row>
        <row r="781">
          <cell r="A781" t="str">
            <v>001.16.00306</v>
          </cell>
          <cell r="B781" t="str">
            <v>Fornecimento e Plantio de Papirus do Egito (pequeno), com manutenção por 60 dias com irrigação, pulverização, poda e substituição de mudas mortas</v>
          </cell>
          <cell r="C781" t="str">
            <v>un</v>
          </cell>
          <cell r="D781">
            <v>4.0031999999999996</v>
          </cell>
        </row>
        <row r="782">
          <cell r="A782" t="str">
            <v>001.16.00307</v>
          </cell>
          <cell r="B782" t="str">
            <v>Fornecimento e Plantio de Papirus do Egito (médio), com manutenção por 60 dias com irrigação, pulverização, poda e substituição de mudas mortas</v>
          </cell>
          <cell r="C782" t="str">
            <v>un</v>
          </cell>
          <cell r="D782">
            <v>4.0031999999999996</v>
          </cell>
        </row>
        <row r="783">
          <cell r="A783" t="str">
            <v>001.16.00308</v>
          </cell>
          <cell r="B783" t="str">
            <v>Fornecimento e Plantio de Pau Brasil (média), com manutenção por 60 dias com irrigação, pulverização, poda e substituição de mudas mortas</v>
          </cell>
          <cell r="C783" t="str">
            <v>un</v>
          </cell>
          <cell r="D783">
            <v>19.277999999999999</v>
          </cell>
        </row>
        <row r="784">
          <cell r="A784" t="str">
            <v>001.16.00309</v>
          </cell>
          <cell r="B784" t="str">
            <v>Fornecimento e Plantio de Pau Ferro (pequeno), com manutenção por 60 dias com irrigação, pulverização, poda e substituição de mudas mortas</v>
          </cell>
          <cell r="C784" t="str">
            <v>un</v>
          </cell>
          <cell r="D784">
            <v>6.3636999999999997</v>
          </cell>
        </row>
        <row r="785">
          <cell r="A785" t="str">
            <v>001.16.00310</v>
          </cell>
          <cell r="B785" t="str">
            <v>Fornecimento e Plantio de Pau Ferro (médio), com manutenção por 60 dias com irrigação, pulverização, poda e substituição de mudas mortas</v>
          </cell>
          <cell r="C785" t="str">
            <v>un</v>
          </cell>
          <cell r="D785">
            <v>6.3636999999999997</v>
          </cell>
        </row>
        <row r="786">
          <cell r="A786" t="str">
            <v>001.16.00311</v>
          </cell>
          <cell r="B786" t="str">
            <v>Fornecimento e Plantio de Pingo de Ouro (pequeno), com manutenção por 60 dias com irrigação, pulverização, poda e substituição de mudas mortas</v>
          </cell>
          <cell r="C786" t="str">
            <v>un</v>
          </cell>
          <cell r="D786">
            <v>1.5032000000000001</v>
          </cell>
        </row>
        <row r="787">
          <cell r="A787" t="str">
            <v>001.16.00312</v>
          </cell>
          <cell r="B787" t="str">
            <v>Fornecimento e Plantio de Pingo de Ouro (média), com manutenção por 60 dias com irrigação, pulverização, poda e substituição de mudas mortas</v>
          </cell>
          <cell r="C787" t="str">
            <v>un</v>
          </cell>
          <cell r="D787">
            <v>2.5032000000000001</v>
          </cell>
        </row>
        <row r="788">
          <cell r="A788" t="str">
            <v>001.16.00313</v>
          </cell>
          <cell r="B788" t="str">
            <v>Fornecimento e Plantio de Pingo de Ouro (grande), com manutenção por 60 dias com irrigação, pulverização, poda e substituição de mudas mortas</v>
          </cell>
          <cell r="C788" t="str">
            <v>un</v>
          </cell>
          <cell r="D788">
            <v>4.3636999999999997</v>
          </cell>
        </row>
        <row r="789">
          <cell r="A789" t="str">
            <v>001.16.00314</v>
          </cell>
          <cell r="B789" t="str">
            <v>Fornecimento e Plantio de Sansão do Campo (pequeno), com manutenção por 60 dias com irrigação, pulverização, poda e substituição de mudas mortas</v>
          </cell>
          <cell r="C789" t="str">
            <v>un</v>
          </cell>
          <cell r="D789">
            <v>1.4032</v>
          </cell>
        </row>
        <row r="790">
          <cell r="A790" t="str">
            <v>001.16.00320</v>
          </cell>
          <cell r="B790" t="str">
            <v>Grade de proteção para árvores h = 2.00 m</v>
          </cell>
          <cell r="C790" t="str">
            <v>un</v>
          </cell>
          <cell r="D790">
            <v>33.894199999999998</v>
          </cell>
        </row>
        <row r="791">
          <cell r="A791" t="str">
            <v>001.16.00321</v>
          </cell>
          <cell r="B791" t="str">
            <v>Fornecimento e espalhamento de terra vegetal</v>
          </cell>
          <cell r="C791" t="str">
            <v>m3</v>
          </cell>
          <cell r="D791">
            <v>70.227999999999994</v>
          </cell>
        </row>
        <row r="792">
          <cell r="A792" t="str">
            <v>001.16.00322</v>
          </cell>
          <cell r="B792" t="str">
            <v>Grama em Sementes - Plantio Manual de Semente de Grama incl. Irrigação de Área, Frequência 1 Vez Por Semana Pelo Período de 30 dias</v>
          </cell>
          <cell r="C792" t="str">
            <v>m2</v>
          </cell>
          <cell r="D792">
            <v>0.62280000000000002</v>
          </cell>
        </row>
        <row r="793">
          <cell r="A793" t="str">
            <v>001.16.00323</v>
          </cell>
          <cell r="B793" t="str">
            <v>Grama em mudas tipo (forquilha ou estrela) com manutenção por 60 dias  com irrigação diária, pulverização, adubação e substiuição de mudas mortas</v>
          </cell>
          <cell r="C793" t="str">
            <v>m2</v>
          </cell>
          <cell r="D793">
            <v>2.5028000000000001</v>
          </cell>
        </row>
        <row r="794">
          <cell r="A794" t="str">
            <v>001.16.00325</v>
          </cell>
          <cell r="B794" t="str">
            <v>Grama em placas com manutenção por 60 dias com irrigação diária, pulverização, adubação e substituição de mudas mortas</v>
          </cell>
          <cell r="C794" t="str">
            <v>m2</v>
          </cell>
          <cell r="D794">
            <v>4.5937999999999999</v>
          </cell>
        </row>
        <row r="795">
          <cell r="A795" t="str">
            <v>001.16.00337</v>
          </cell>
          <cell r="B795" t="str">
            <v>Cascalho lavado p/passeio</v>
          </cell>
          <cell r="C795" t="str">
            <v>m3</v>
          </cell>
          <cell r="D795">
            <v>36.814</v>
          </cell>
        </row>
        <row r="796">
          <cell r="A796" t="str">
            <v>001.16.00640</v>
          </cell>
          <cell r="B796" t="str">
            <v>Brita na área interna do prédio</v>
          </cell>
          <cell r="C796" t="str">
            <v>M3</v>
          </cell>
          <cell r="D796">
            <v>44.918399999999998</v>
          </cell>
        </row>
        <row r="797">
          <cell r="A797" t="str">
            <v>001.16.00660</v>
          </cell>
          <cell r="B797" t="str">
            <v>Brita na área interna do prédio - branca - (fins decorativos)</v>
          </cell>
          <cell r="C797" t="str">
            <v>M3</v>
          </cell>
          <cell r="D797">
            <v>49.228000000000002</v>
          </cell>
        </row>
        <row r="798">
          <cell r="A798" t="str">
            <v>001.16.00680</v>
          </cell>
          <cell r="B798" t="str">
            <v>Brita na área interna do prédio - escurinha - (fins decorativos)</v>
          </cell>
          <cell r="C798" t="str">
            <v>M3</v>
          </cell>
          <cell r="D798">
            <v>49.228000000000002</v>
          </cell>
        </row>
        <row r="799">
          <cell r="A799" t="str">
            <v>001.16.00760</v>
          </cell>
          <cell r="B799" t="str">
            <v>Execução de alambrado em tubo de ferro Galvanizado 2.1/2"" chapa 13 formando quadro de 3.00x3.00m e tela galvanizada fio 12 malha 2"" fixado com arame galvanizado n.14</v>
          </cell>
          <cell r="C799" t="str">
            <v>m2</v>
          </cell>
          <cell r="D799">
            <v>50.365400000000001</v>
          </cell>
        </row>
        <row r="800">
          <cell r="A800" t="str">
            <v>001.16.00770</v>
          </cell>
          <cell r="B800" t="str">
            <v>Alambrado c/ Tela Arame Galv. Losangular fio 12, malha 2"", altura da tela 1.50 m, fix. em pilarete de concreto pré moldado h= 2.60 m, espaçados a cada 2.50 m, com reforço arame galv. n.10, incl.mureta de alvenaria h=0.50 m chapiscada, rebocada e caiada</v>
          </cell>
          <cell r="C800" t="str">
            <v>ml</v>
          </cell>
          <cell r="D800">
            <v>69.436300000000003</v>
          </cell>
        </row>
        <row r="801">
          <cell r="A801" t="str">
            <v>001.16.00775</v>
          </cell>
          <cell r="B801" t="str">
            <v>Alambrado c/ Tela Arame Galv. Soldada 150x50 fio 12, altura da tela 1.50 m, fix. em pilarete de concreto pré moldado h= 2.80 m, espaçados a cada 2.50 m, com reforço arame galv. n.10, incl.mureta de alvenaria h=0.50 m chapiscada, rebocada e caiada</v>
          </cell>
          <cell r="C801" t="str">
            <v>ml</v>
          </cell>
          <cell r="D801">
            <v>76.352900000000005</v>
          </cell>
        </row>
        <row r="802">
          <cell r="A802" t="str">
            <v>001.16.00776</v>
          </cell>
          <cell r="B802" t="str">
            <v>Fornecimento e Instalação de Portão em Tubo Galvanizado 2"" e Tela Galvanizada Malha 2"", incl. Ferragens</v>
          </cell>
          <cell r="C802" t="str">
            <v>m2</v>
          </cell>
          <cell r="D802">
            <v>100.0842</v>
          </cell>
        </row>
        <row r="803">
          <cell r="A803" t="str">
            <v>001.16.00777</v>
          </cell>
          <cell r="B803" t="str">
            <v>Fornecimento e Instalação de Portão em Tubo Galvanizado 2"" em Tela Galvanizada Malha 2"", incl. Ferragens dim. 0.80 x 2.10 m Conf. Det. 04 SINFRA</v>
          </cell>
          <cell r="C803" t="str">
            <v>m2</v>
          </cell>
          <cell r="D803">
            <v>120.17749999999999</v>
          </cell>
        </row>
        <row r="804">
          <cell r="A804" t="str">
            <v>001.16.00778</v>
          </cell>
          <cell r="B804" t="str">
            <v>Pavimentação c/ lajotas pré-moldadas de concreto sextavado ( bloquete). deverão observar as mesmas especificações de ítens anteriores no que se refere a assentamento e rejuntamento. espessura de 5 cm para calcadas</v>
          </cell>
          <cell r="C804" t="str">
            <v>m2</v>
          </cell>
          <cell r="D804">
            <v>22.2544</v>
          </cell>
        </row>
        <row r="805">
          <cell r="A805" t="str">
            <v>001.16.00779</v>
          </cell>
          <cell r="B805" t="str">
            <v>Pavimentação c/ lajotas pré-moldadas de concreto sextavado ( bloquete). deverão observar as mesmas especificações de ítens anteriores no que se refere a assentamento e rejuntamento. espessura de 10 cm para tráfego</v>
          </cell>
          <cell r="C805" t="str">
            <v>m2</v>
          </cell>
          <cell r="D805">
            <v>32.5959</v>
          </cell>
        </row>
        <row r="806">
          <cell r="A806" t="str">
            <v>001.16.00880</v>
          </cell>
          <cell r="B806" t="str">
            <v>Fornecimento e assentamento de paralelepípedo</v>
          </cell>
          <cell r="C806" t="str">
            <v>m2</v>
          </cell>
          <cell r="D806">
            <v>27.15</v>
          </cell>
        </row>
        <row r="807">
          <cell r="A807" t="str">
            <v>001.16.00981</v>
          </cell>
          <cell r="B807" t="str">
            <v>Guias de concreto pré-moldados (concreto 300kg cimento/m3) de seção 15x30 cm (espessura 12.00 cm no topo)  o serviço inclui a abertura das valas, assentamento e rejuntamento das guias</v>
          </cell>
          <cell r="C807" t="str">
            <v>ml</v>
          </cell>
          <cell r="D807">
            <v>18.142399999999999</v>
          </cell>
        </row>
        <row r="808">
          <cell r="A808" t="str">
            <v>001.16.00982</v>
          </cell>
          <cell r="B808" t="str">
            <v>Guias curvas de concreto pré-moldados (concreto 300kg cimento/m3) de seção 15x30 cm (espessura 12.00 cm no topo)  o serviço inclui a abertura das valas, assentamento e rejuntamento das guias</v>
          </cell>
          <cell r="C808" t="str">
            <v>ml</v>
          </cell>
          <cell r="D808">
            <v>18.024899999999999</v>
          </cell>
        </row>
        <row r="809">
          <cell r="A809" t="str">
            <v>001.16.00984</v>
          </cell>
          <cell r="B809" t="str">
            <v>Sarjeta de concreto (300kg cim/m3) fundido no local seção 40.00 x 8.00 cm, o serviço inclui a abertura de vala, assentamento e rejuntamento</v>
          </cell>
          <cell r="C809" t="str">
            <v>ml</v>
          </cell>
          <cell r="D809">
            <v>16.5931</v>
          </cell>
        </row>
        <row r="810">
          <cell r="A810" t="str">
            <v>001.16.00985</v>
          </cell>
          <cell r="B810" t="str">
            <v>Retirada e reassentamento de meio-fio</v>
          </cell>
          <cell r="C810" t="str">
            <v>m</v>
          </cell>
          <cell r="D810">
            <v>17.592400000000001</v>
          </cell>
        </row>
        <row r="811">
          <cell r="A811" t="str">
            <v>001.17</v>
          </cell>
          <cell r="B811" t="str">
            <v>INSTALAÇÕES ELÉTRICAS - BAIXA TENSÃO</v>
          </cell>
          <cell r="D811">
            <v>40234.390099999997</v>
          </cell>
        </row>
        <row r="812">
          <cell r="A812" t="str">
            <v>001.17.00002</v>
          </cell>
          <cell r="B812" t="str">
            <v>Abertura e enchimento de rasgos na alvenaria para passagem de canalização diâmetro 1/2 à 1 pol</v>
          </cell>
          <cell r="C812" t="str">
            <v>ML</v>
          </cell>
          <cell r="D812">
            <v>2.0531000000000001</v>
          </cell>
        </row>
        <row r="813">
          <cell r="A813" t="str">
            <v>001.17.00004</v>
          </cell>
          <cell r="B813" t="str">
            <v>Abertura e enchimento de rasgos na alvenaria para passagem de canalização diâmetro 1 1/4 à 2 pol</v>
          </cell>
          <cell r="C813" t="str">
            <v>ML</v>
          </cell>
          <cell r="D813">
            <v>2.7353999999999998</v>
          </cell>
        </row>
        <row r="814">
          <cell r="A814" t="str">
            <v>001.17.00006</v>
          </cell>
          <cell r="B814" t="str">
            <v>Abertura e enchimento de rasgos na alvenaria para passagem de canalização diâmetro 2.5 à 4 pol</v>
          </cell>
          <cell r="C814" t="str">
            <v>ML</v>
          </cell>
          <cell r="D814">
            <v>3.8428</v>
          </cell>
        </row>
        <row r="815">
          <cell r="A815" t="str">
            <v>001.17.00010</v>
          </cell>
          <cell r="B815" t="str">
            <v>Abertura e enchimento de rasgos no concreto para passagem de canalização diâmetro de 1/2 à 1 pol</v>
          </cell>
          <cell r="C815" t="str">
            <v>ML</v>
          </cell>
          <cell r="D815">
            <v>4.4991000000000003</v>
          </cell>
        </row>
        <row r="816">
          <cell r="A816" t="str">
            <v>001.17.00020</v>
          </cell>
          <cell r="B816" t="str">
            <v>Envelope de concreto Fck=13,50 Mpa, para proteção de tubos enterrados, incl. escavação, acerto de vala e lançamento de concreto</v>
          </cell>
          <cell r="C816" t="str">
            <v>M3</v>
          </cell>
          <cell r="D816">
            <v>192.8115</v>
          </cell>
        </row>
        <row r="817">
          <cell r="A817" t="str">
            <v>001.17.00040</v>
          </cell>
          <cell r="B817" t="str">
            <v>Fornecimento e instalação de Padrão Monofásico Em Aço Galvanizado h= 5.00 mts Aéreo 40 A """"CP"""" s/ eletroduto - Conjunto completo incl aterramento</v>
          </cell>
          <cell r="C817" t="str">
            <v>UN</v>
          </cell>
          <cell r="D817">
            <v>228.0378</v>
          </cell>
        </row>
        <row r="818">
          <cell r="A818" t="str">
            <v>001.17.00060</v>
          </cell>
          <cell r="B818" t="str">
            <v>Fornecimento e instalação de Padrão Monofásico Em Aço Galvanizado h= 7.00 mts Aéreo 40 A """"CP"""" s/ eletroduto - Conjunto completo incl aterramento</v>
          </cell>
          <cell r="C818" t="str">
            <v>UN</v>
          </cell>
          <cell r="D818">
            <v>266.49779999999998</v>
          </cell>
        </row>
        <row r="819">
          <cell r="A819" t="str">
            <v>001.17.00080</v>
          </cell>
          <cell r="B819" t="str">
            <v>Fornecimento e Instalação de Padrão Bifásico  Em Aço Galvanizado h= 7.00 mts Aéreo 60 A """"CP"""" s/ eletroduto - Conjunto completo incl aterramento</v>
          </cell>
          <cell r="C819" t="str">
            <v>UN</v>
          </cell>
          <cell r="D819">
            <v>305.90170000000001</v>
          </cell>
        </row>
        <row r="820">
          <cell r="A820" t="str">
            <v>001.17.00100</v>
          </cell>
          <cell r="B820" t="str">
            <v>Fornecimento e instalação de Padrão Trifásico  Em Aço Galvanizado h= 7.00 mts Aéreo 60 A """"CP"""" s/ eletroduto - Conjunto completo incl aterramento</v>
          </cell>
          <cell r="C820" t="str">
            <v>UN</v>
          </cell>
          <cell r="D820">
            <v>629.08119999999997</v>
          </cell>
        </row>
        <row r="821">
          <cell r="A821" t="str">
            <v>001.17.00120</v>
          </cell>
          <cell r="B821" t="str">
            <v>Fornecimento e instalação de Padrão Trifásico  Em Aço Galvanizado h= 7.00 mts Aéreo 100 A """"CP"""" s/ eletroduto - Conjunto completo incl aterramento</v>
          </cell>
          <cell r="C821" t="str">
            <v>UN</v>
          </cell>
          <cell r="D821">
            <v>836.77120000000002</v>
          </cell>
        </row>
        <row r="822">
          <cell r="A822" t="str">
            <v>001.17.00140</v>
          </cell>
          <cell r="B822" t="str">
            <v>Fornecimento e instalação de Padrão Trifásico  Em Aço Galvanizado h= 7.00 mts Aéreo 125 A """"CP"""" s/ eletroduto, DJ T 04 - Conjunto completo incl aterramento</v>
          </cell>
          <cell r="C822" t="str">
            <v>CJ</v>
          </cell>
          <cell r="D822">
            <v>1771.3912</v>
          </cell>
        </row>
        <row r="823">
          <cell r="A823" t="str">
            <v>001.17.00160</v>
          </cell>
          <cell r="B823" t="str">
            <v>Fornecimento e instalação de Caixa Padrão """"CP"""" P/ Medidor Monofásico, Bifásico e Trifásico - Baixa Tensão</v>
          </cell>
          <cell r="C823" t="str">
            <v>UN</v>
          </cell>
          <cell r="D823">
            <v>46.717799999999997</v>
          </cell>
        </row>
        <row r="824">
          <cell r="A824" t="str">
            <v>001.17.00180</v>
          </cell>
          <cell r="B824" t="str">
            <v>Fornecimento e instalação de Caixa Padrão """"FP"""" P/ Medidor Bifásico e Trifásico - Baixa Tensão</v>
          </cell>
          <cell r="C824" t="str">
            <v>UN</v>
          </cell>
          <cell r="D824">
            <v>95.237799999999993</v>
          </cell>
        </row>
        <row r="825">
          <cell r="A825" t="str">
            <v>001.17.00200</v>
          </cell>
          <cell r="B825" t="str">
            <v>Fornecimento e instalação de Caixa Padrão """"FM"""" P/ Medidor Monofásico - Baixa Tensão</v>
          </cell>
          <cell r="C825" t="str">
            <v>UN</v>
          </cell>
          <cell r="D825">
            <v>81.090900000000005</v>
          </cell>
        </row>
        <row r="826">
          <cell r="A826" t="str">
            <v>001.17.00220</v>
          </cell>
          <cell r="B826" t="str">
            <v>Fornecimento e instalação de Isolador Roldana de Plástico C/ Parafuso P/ Fixar em Madeira de 1/2 pol.</v>
          </cell>
          <cell r="C826" t="str">
            <v>UN</v>
          </cell>
          <cell r="D826">
            <v>0.54479999999999995</v>
          </cell>
        </row>
        <row r="827">
          <cell r="A827" t="str">
            <v>001.17.00240</v>
          </cell>
          <cell r="B827" t="str">
            <v>Fornecimento e instalação de Isolador Roldana de Plástico C/ Parafuso P/ Fixar em Madeira de 3/4 pol.</v>
          </cell>
          <cell r="C827" t="str">
            <v>UN</v>
          </cell>
          <cell r="D827">
            <v>0.56679999999999997</v>
          </cell>
        </row>
        <row r="828">
          <cell r="A828" t="str">
            <v>001.17.00250</v>
          </cell>
          <cell r="B828" t="str">
            <v>Fornecimento e Instalação de Isolador Roldana de Porcelana 72x72 C/ Parafuso P/ Fixar Em Madeira</v>
          </cell>
          <cell r="C828" t="str">
            <v>UN</v>
          </cell>
          <cell r="D828">
            <v>2.4375</v>
          </cell>
        </row>
        <row r="829">
          <cell r="A829" t="str">
            <v>001.17.00260</v>
          </cell>
          <cell r="B829" t="str">
            <v>Fornecimento e instalação de Mangueira  Polietileno Marron  Linha Popular Diâmetro 1/2 Pol X 2,0 mm</v>
          </cell>
          <cell r="C829" t="str">
            <v>M</v>
          </cell>
          <cell r="D829">
            <v>1.0469999999999999</v>
          </cell>
        </row>
        <row r="830">
          <cell r="A830" t="str">
            <v>001.17.00280</v>
          </cell>
          <cell r="B830" t="str">
            <v>Fornecimento e instalação de Mangueira  Polietileno Marron  Linha Popular Diâmetro 3/4 Pol X 2,5 mm</v>
          </cell>
          <cell r="C830" t="str">
            <v>M</v>
          </cell>
          <cell r="D830">
            <v>1.304</v>
          </cell>
        </row>
        <row r="831">
          <cell r="A831" t="str">
            <v>001.17.00300</v>
          </cell>
          <cell r="B831" t="str">
            <v>Fornecimento e instalação de Mangueira  Polietileno Marron  Linha Popular Diâmetro 1 Pol X 2,5 mm</v>
          </cell>
          <cell r="C831" t="str">
            <v>M</v>
          </cell>
          <cell r="D831">
            <v>1.5761000000000001</v>
          </cell>
        </row>
        <row r="832">
          <cell r="A832" t="str">
            <v>001.17.00320</v>
          </cell>
          <cell r="B832" t="str">
            <v>Fornecimento e instalação de canaleta de pvc 110x20x2.200 mm ref. 300 46 sistema """"""""x"""""""" da pial</v>
          </cell>
          <cell r="C832" t="str">
            <v>UN</v>
          </cell>
          <cell r="D832">
            <v>5.7478999999999996</v>
          </cell>
        </row>
        <row r="833">
          <cell r="A833" t="str">
            <v>001.17.00340</v>
          </cell>
          <cell r="B833" t="str">
            <v>Fornecimento e instalação de eletroduto flexível  1/2"""""""" (20mm) corrugado de pvc</v>
          </cell>
          <cell r="C833" t="str">
            <v>M</v>
          </cell>
          <cell r="D833">
            <v>1.5539000000000001</v>
          </cell>
        </row>
        <row r="834">
          <cell r="A834" t="str">
            <v>001.17.00360</v>
          </cell>
          <cell r="B834" t="str">
            <v>Fornecimento e instalação de eletroduto flexível  3/4"""""""" (25mm) corrugado de pvc</v>
          </cell>
          <cell r="C834" t="str">
            <v>M</v>
          </cell>
          <cell r="D834">
            <v>1.9313</v>
          </cell>
        </row>
        <row r="835">
          <cell r="A835" t="str">
            <v>001.17.00380</v>
          </cell>
          <cell r="B835" t="str">
            <v>Fornecimento e instalação de eletroduto flexível  1"""""""" (32mm) corrugado de pvc</v>
          </cell>
          <cell r="C835" t="str">
            <v>M</v>
          </cell>
          <cell r="D835">
            <v>3.2338</v>
          </cell>
        </row>
        <row r="836">
          <cell r="A836" t="str">
            <v>001.17.00400</v>
          </cell>
          <cell r="B836" t="str">
            <v>Fornecimento e instalação de Caixa Retang. De Ferro  de Embutir C/Furos De 1/2 pol e 3/4pol 4x2pol</v>
          </cell>
          <cell r="C836" t="str">
            <v>UN</v>
          </cell>
          <cell r="D836">
            <v>3.0249000000000001</v>
          </cell>
        </row>
        <row r="837">
          <cell r="A837" t="str">
            <v>001.17.00440</v>
          </cell>
          <cell r="B837" t="str">
            <v>Fornecimento e instalação de Caixa Retang. De Ferro  de Embutir C/Furos De 1/2 pol e 3/4pol 4x4pol</v>
          </cell>
          <cell r="C837" t="str">
            <v>UN</v>
          </cell>
          <cell r="D837">
            <v>3.8159000000000001</v>
          </cell>
        </row>
        <row r="838">
          <cell r="A838" t="str">
            <v>001.17.00460</v>
          </cell>
          <cell r="B838" t="str">
            <v>Fornecimento e instalação de Caixa Retang. De Ferro  de Embutir C/Furos De 1/2 pol e 3/4pol 3x3pol</v>
          </cell>
          <cell r="C838" t="str">
            <v>UN</v>
          </cell>
          <cell r="D838">
            <v>3.3249</v>
          </cell>
        </row>
        <row r="839">
          <cell r="A839" t="str">
            <v>001.17.00480</v>
          </cell>
          <cell r="B839" t="str">
            <v>Fornecimento e instalação de Caixa  Octog. De Ferro de Embutir Fundo Movel C/Furos 1/2 pol e3/4pol 4x4 pol - FMD</v>
          </cell>
          <cell r="C839" t="str">
            <v>UN</v>
          </cell>
          <cell r="D839">
            <v>4.2039</v>
          </cell>
        </row>
        <row r="840">
          <cell r="A840" t="str">
            <v>001.17.00510</v>
          </cell>
          <cell r="B840" t="str">
            <v>Fornecimento e instalação de Caixa De Ligação P/Piso Em Liga De Alumínio 4x2pol</v>
          </cell>
          <cell r="C840" t="str">
            <v>UN</v>
          </cell>
          <cell r="D840">
            <v>8.4628999999999994</v>
          </cell>
        </row>
        <row r="841">
          <cell r="A841" t="str">
            <v>001.17.00540</v>
          </cell>
          <cell r="B841" t="str">
            <v>Fornecimento e instalação de fio de cobre seção 1.50 mm2, com isolamento para 750 v, com caract. não propagante ao fogo e auto extinguível, pirastic ou similar.</v>
          </cell>
          <cell r="C841" t="str">
            <v>ML</v>
          </cell>
          <cell r="D841">
            <v>0.61150000000000004</v>
          </cell>
        </row>
        <row r="842">
          <cell r="A842" t="str">
            <v>001.17.00560</v>
          </cell>
          <cell r="B842" t="str">
            <v>Fornecimento e instalação de fio de cobre seção 2.50 mm2, com isolamento para 750 v, com caract. não propagante ao fogo e auto extinguível, pirastic ou similar.</v>
          </cell>
          <cell r="C842" t="str">
            <v>ML</v>
          </cell>
          <cell r="D842">
            <v>0.71350000000000002</v>
          </cell>
        </row>
        <row r="843">
          <cell r="A843" t="str">
            <v>001.17.00580</v>
          </cell>
          <cell r="B843" t="str">
            <v>Fornecimento e instalação de fio de cobre seção 4.00 mm2, com isolamento para 750 v, com caract. não propagante ao fogo e auto extinguível, pirastic ou similar.</v>
          </cell>
          <cell r="C843" t="str">
            <v>ML</v>
          </cell>
          <cell r="D843">
            <v>1.3251999999999999</v>
          </cell>
        </row>
        <row r="844">
          <cell r="A844" t="str">
            <v>001.17.00600</v>
          </cell>
          <cell r="B844" t="str">
            <v>Fornecimento e instalação de fio de cobre seção 6.00 mm2, com isolamento para 750 v, com caract. não propagante ao fogo e auto extinguível, pirastic ou similar.</v>
          </cell>
          <cell r="C844" t="str">
            <v>ML</v>
          </cell>
          <cell r="D844">
            <v>1.8349</v>
          </cell>
        </row>
        <row r="845">
          <cell r="A845" t="str">
            <v>001.17.00620</v>
          </cell>
          <cell r="B845" t="str">
            <v>Fornecimento e instalação de fio de cobre seção 10.00 mm2, com isolamento para 750 v, com caract. não propagante ao fogo e auto extinguível, pirastic ou similar.</v>
          </cell>
          <cell r="C845" t="str">
            <v>ML</v>
          </cell>
          <cell r="D845">
            <v>3.0064000000000002</v>
          </cell>
        </row>
        <row r="846">
          <cell r="A846" t="str">
            <v>001.17.00640</v>
          </cell>
          <cell r="B846" t="str">
            <v>Fornecimento e instalação de cabo de cobre seção 2.50 mm2, com isolamento para 750 v, com caract. não propagante ao fogo e auto extinguível, pirastic flex ou similar.</v>
          </cell>
          <cell r="C846" t="str">
            <v>ML</v>
          </cell>
          <cell r="D846">
            <v>0.86650000000000005</v>
          </cell>
        </row>
        <row r="847">
          <cell r="A847" t="str">
            <v>001.17.00660</v>
          </cell>
          <cell r="B847" t="str">
            <v>Fornecimento e instalação de cabo de cobre seção 4.00 mm2, com isolamento para 750 v, com caract. não propagante ao fogo e auto extinguível, pirastic flex ou similar.</v>
          </cell>
          <cell r="C847" t="str">
            <v>ML</v>
          </cell>
          <cell r="D847">
            <v>1.4782</v>
          </cell>
        </row>
        <row r="848">
          <cell r="A848" t="str">
            <v>001.17.00680</v>
          </cell>
          <cell r="B848" t="str">
            <v>Fornecimento e instalação de cabo de cobre seção 6.00 mm2, com isolamento para 750 v, com caract. não propagante ao fogo e auto extinguível, pirastic flex ou similar.</v>
          </cell>
          <cell r="C848" t="str">
            <v>ML</v>
          </cell>
          <cell r="D848">
            <v>2.0388999999999999</v>
          </cell>
        </row>
        <row r="849">
          <cell r="A849" t="str">
            <v>001.17.00700</v>
          </cell>
          <cell r="B849" t="str">
            <v>Fornecimento e instalação de cabo de cobre seção 10.00 mm2, com isolamento para 750 v, com caract. não propagante ao fogo e auto extinguível, pirastic ou similar.</v>
          </cell>
          <cell r="C849" t="str">
            <v>ML</v>
          </cell>
          <cell r="D849">
            <v>3.7713999999999999</v>
          </cell>
        </row>
        <row r="850">
          <cell r="A850" t="str">
            <v>001.17.00720</v>
          </cell>
          <cell r="B850" t="str">
            <v>Fornecimento e instalação de cabo de cobre seção 16.00 mm2, com isolamento para 750 v, com caract. não propagante ao fogo e auto extinguível, pirastic ou similar.</v>
          </cell>
          <cell r="C850" t="str">
            <v>ML</v>
          </cell>
          <cell r="D850">
            <v>4.9938000000000002</v>
          </cell>
        </row>
        <row r="851">
          <cell r="A851" t="str">
            <v>001.17.00740</v>
          </cell>
          <cell r="B851" t="str">
            <v>Fornecimento e instalação de cabo de cobre seção 25.00 mm2, com isolamento para 750 v, com caract. não propagante ao fogo e auto extinguível, pirastic ou similar.</v>
          </cell>
          <cell r="C851" t="str">
            <v>ML</v>
          </cell>
          <cell r="D851">
            <v>8.0535999999999994</v>
          </cell>
        </row>
        <row r="852">
          <cell r="A852" t="str">
            <v>001.17.00760</v>
          </cell>
          <cell r="B852" t="str">
            <v>Fornecimento e instalação de cabo de cobre seção 35.00 mm2, com isolamento para 750 v, com caract. não propagante ao fogo e auto extinguível, pirastic ou similar.</v>
          </cell>
          <cell r="C852" t="str">
            <v>ML</v>
          </cell>
          <cell r="D852">
            <v>10.704499999999999</v>
          </cell>
        </row>
        <row r="853">
          <cell r="A853" t="str">
            <v>001.17.00780</v>
          </cell>
          <cell r="B853" t="str">
            <v>Fornecimento e instalação de cabo de cobre seção 50.00 mm2, com isolamento para 750 v, com caract. não propagante ao fogo e auto extinguível, pirastic ou similar.</v>
          </cell>
          <cell r="C853" t="str">
            <v>ML</v>
          </cell>
          <cell r="D853">
            <v>14.883900000000001</v>
          </cell>
        </row>
        <row r="854">
          <cell r="A854" t="str">
            <v>001.17.00800</v>
          </cell>
          <cell r="B854" t="str">
            <v>Fornecimento e instalação de cabo de cobre seção 70.00 mm2, com isolamento para 750 v, com caract. não propagante ao fogo e auto extinguível, pirastic ou similar.</v>
          </cell>
          <cell r="C854" t="str">
            <v>ML</v>
          </cell>
          <cell r="D854">
            <v>20.595099999999999</v>
          </cell>
        </row>
        <row r="855">
          <cell r="A855" t="str">
            <v>001.17.00820</v>
          </cell>
          <cell r="B855" t="str">
            <v>Fornecimento e instalação de cabo de cobre seção 95.00 mm2, com isolamento para 750 v, com caract. não propagante ao fogo e auto extinguível, pirastic ou similar.</v>
          </cell>
          <cell r="C855" t="str">
            <v>ML</v>
          </cell>
          <cell r="D855">
            <v>26.4086</v>
          </cell>
        </row>
        <row r="856">
          <cell r="A856" t="str">
            <v>001.17.00840</v>
          </cell>
          <cell r="B856" t="str">
            <v>Fornecimento e instalação de cabo de cobre seção 120.00 mm2, com isolamento para 750 v, com caract. não propagante ao fogo e auto extinguível, pirastic ou similar.</v>
          </cell>
          <cell r="C856" t="str">
            <v>ML</v>
          </cell>
          <cell r="D856">
            <v>33.341999999999999</v>
          </cell>
        </row>
        <row r="857">
          <cell r="A857" t="str">
            <v>001.17.00860</v>
          </cell>
          <cell r="B857" t="str">
            <v>Fornecimento e instalação de cabo de cobre seção 150.00 mm2, com isolamento para 750 v, com caract. não propagante ao fogo e auto extinguível, pirastic ou similar.</v>
          </cell>
          <cell r="C857" t="str">
            <v>ML</v>
          </cell>
          <cell r="D857">
            <v>40.428100000000001</v>
          </cell>
        </row>
        <row r="858">
          <cell r="A858" t="str">
            <v>001.17.00880</v>
          </cell>
          <cell r="B858" t="str">
            <v>Fornecimento e instalação de cabo de cobre seção 185.00 mm2, com isolamento para 750 v, com caract. não propagante ao fogo e auto extinguível, pirastic ou similar.</v>
          </cell>
          <cell r="C858" t="str">
            <v>ML</v>
          </cell>
          <cell r="D858">
            <v>51.388599999999997</v>
          </cell>
        </row>
        <row r="859">
          <cell r="A859" t="str">
            <v>001.17.00900</v>
          </cell>
          <cell r="B859" t="str">
            <v>Fornecimento e instalação de cabo de cobre seção 240.00 mm2, com isolamento para 750 v, com caract. não propagante ao fogo e auto extinguível, pirastic ou similar.</v>
          </cell>
          <cell r="C859" t="str">
            <v>ML</v>
          </cell>
          <cell r="D859">
            <v>67.194000000000003</v>
          </cell>
        </row>
        <row r="860">
          <cell r="A860" t="str">
            <v>001.17.00920</v>
          </cell>
          <cell r="B860" t="str">
            <v>Fornecimento e instalação de cabo de cobre seção 300.00 mm2, com isolamento para 750 v, com caract. não propagante ao fogo e auto extinguível, pirastic ou similar.</v>
          </cell>
          <cell r="C860" t="str">
            <v>ML</v>
          </cell>
          <cell r="D860">
            <v>86.567899999999995</v>
          </cell>
        </row>
        <row r="861">
          <cell r="A861" t="str">
            <v>001.17.00940</v>
          </cell>
          <cell r="B861" t="str">
            <v>Fornecimento e instalação de cabo de cobre seção 400.00 mm2, com isolamento para 750 v, com caract. não propagante ao fogo e auto extinguível, pirastic ou similar.</v>
          </cell>
          <cell r="C861" t="str">
            <v>ML</v>
          </cell>
          <cell r="D861">
            <v>128.47980000000001</v>
          </cell>
        </row>
        <row r="862">
          <cell r="A862" t="str">
            <v>001.17.00960</v>
          </cell>
          <cell r="B862" t="str">
            <v>Fornecimento e instalação de cabo de cobre seção 500.00 mm2, com isolamento para 750 v, com caract. não propagante ao fogo e auto extinguível, pirastic ou similar.</v>
          </cell>
          <cell r="C862" t="str">
            <v>ML</v>
          </cell>
          <cell r="D862">
            <v>132.3663</v>
          </cell>
        </row>
        <row r="863">
          <cell r="A863" t="str">
            <v>001.17.00980</v>
          </cell>
          <cell r="B863" t="str">
            <v>Fornecimento e instalação de cabo de cobre seção 2x2.50 mm2, com isolamento para 0.60 /1.00 Kv, com caract. não propagante ao fogo e auto extinguível, sintenax ou similar.</v>
          </cell>
          <cell r="C863" t="str">
            <v>ML</v>
          </cell>
          <cell r="D863">
            <v>2.3454999999999999</v>
          </cell>
        </row>
        <row r="864">
          <cell r="A864" t="str">
            <v>001.17.01000</v>
          </cell>
          <cell r="B864" t="str">
            <v>Fornecimento e instalação de cabo de cobre seção 2x4.00 mm2, com isolamento para 0.60 /1.00 Kv, com caract. não propagante ao fogo e auto extinguível, sintenax ou similar.</v>
          </cell>
          <cell r="C864" t="str">
            <v>ML</v>
          </cell>
          <cell r="D864">
            <v>3.5691999999999999</v>
          </cell>
        </row>
        <row r="865">
          <cell r="A865" t="str">
            <v>001.17.01020</v>
          </cell>
          <cell r="B865" t="str">
            <v>Fornecimento e instalação de cabo de cobre seção 2x6.00 mm2, com isolamento para 0.60 /1.00 Kv, com caract. não propagante ao fogo e auto extinguível, sintenax ou similar.</v>
          </cell>
          <cell r="C865" t="str">
            <v>ML</v>
          </cell>
          <cell r="D865">
            <v>5.2519</v>
          </cell>
        </row>
        <row r="866">
          <cell r="A866" t="str">
            <v>001.17.01040</v>
          </cell>
          <cell r="B866" t="str">
            <v>Fornecimento e instalação de cabo de cobre seção 2x10.00 mm2, com isolamento para 0.60 /1.00 Kv, com caract. não propagante ao fogo e auto extinguível, sintenax ou similar.</v>
          </cell>
          <cell r="C866" t="str">
            <v>ML</v>
          </cell>
          <cell r="D866">
            <v>8.5654000000000003</v>
          </cell>
        </row>
        <row r="867">
          <cell r="A867" t="str">
            <v>001.17.01060</v>
          </cell>
          <cell r="B867" t="str">
            <v>Fornecimento e instalação de cabo de cobre seção 3x2.50 mm2, com isolamento para 0.60 /1.00 Kv, com caract. não propagante ao fogo e auto extinguível, sintenax ou similar.</v>
          </cell>
          <cell r="C867" t="str">
            <v>ML</v>
          </cell>
          <cell r="D867">
            <v>3.1615000000000002</v>
          </cell>
        </row>
        <row r="868">
          <cell r="A868" t="str">
            <v>001.17.01080</v>
          </cell>
          <cell r="B868" t="str">
            <v>Fornecimento e instalação de cabo de cobre seção 3x4.00 mm2, com isolamento para 0.60 /1.00 Kv, com caract. não propagante ao fogo e auto extinguível, sintenax ou similar.</v>
          </cell>
          <cell r="C868" t="str">
            <v>ML</v>
          </cell>
          <cell r="D868">
            <v>4.7422000000000004</v>
          </cell>
        </row>
        <row r="869">
          <cell r="A869" t="str">
            <v>001.17.01100</v>
          </cell>
          <cell r="B869" t="str">
            <v>Fornecimento e instalação de cabo de cobre seção 3x6.00 mm2, com isolamento para 0.60 /1.00 Kv, com caract. não propagante ao fogo e auto extinguível, sintenax ou similar.</v>
          </cell>
          <cell r="C869" t="str">
            <v>ML</v>
          </cell>
          <cell r="D869">
            <v>6.5269000000000004</v>
          </cell>
        </row>
        <row r="870">
          <cell r="A870" t="str">
            <v>001.17.01120</v>
          </cell>
          <cell r="B870" t="str">
            <v>Fornecimento e instalação de cabo de cobre seção 3x10.00 mm2, com isolamento para 0.60 /1.00 Kv, com caract. não propagante ao fogo e auto extinguível, sintenax ou similar.</v>
          </cell>
          <cell r="C870" t="str">
            <v>ML</v>
          </cell>
          <cell r="D870">
            <v>11.2174</v>
          </cell>
        </row>
        <row r="871">
          <cell r="A871" t="str">
            <v>001.17.01140</v>
          </cell>
          <cell r="B871" t="str">
            <v>Fornecimento e instalação de cabos de cobre seção 4.00 mm2,para tensão de 1000 volts formado por condutor de fio de cobre isolado com material de característica não propagante ao fogo</v>
          </cell>
          <cell r="C871" t="str">
            <v>ML</v>
          </cell>
          <cell r="D871">
            <v>1.9363999999999999</v>
          </cell>
        </row>
        <row r="872">
          <cell r="A872" t="str">
            <v>001.17.01160</v>
          </cell>
          <cell r="B872" t="str">
            <v>Fornecimento e instalação de cabos de cobre seção 6.00 mm2,para tensão de 1000 volts formado por condutor de fio de cobre isolado com material de característica não propagante ao fogo</v>
          </cell>
          <cell r="C872" t="str">
            <v>ML</v>
          </cell>
          <cell r="D872">
            <v>2.5855999999999999</v>
          </cell>
        </row>
        <row r="873">
          <cell r="A873" t="str">
            <v>001.17.01180</v>
          </cell>
          <cell r="B873" t="str">
            <v>Fornecimento e instalação de cabos de cobre seção 10.00 mm2,para tensão de 1000 volts formado por condutor de fio de cobre isolado com material de característica não propagante ao fogo</v>
          </cell>
          <cell r="C873" t="str">
            <v>ML</v>
          </cell>
          <cell r="D873">
            <v>3.6796000000000002</v>
          </cell>
        </row>
        <row r="874">
          <cell r="A874" t="str">
            <v>001.17.01200</v>
          </cell>
          <cell r="B874" t="str">
            <v>Fornecimento e instalação de cabos de cobre seção 16.00 mm2,para tensão de 1000 volts formado por condutor de fio de cobre isolado com material de característica não propagante ao fogo</v>
          </cell>
          <cell r="C874" t="str">
            <v>ML</v>
          </cell>
          <cell r="D874">
            <v>5.5650000000000004</v>
          </cell>
        </row>
        <row r="875">
          <cell r="A875" t="str">
            <v>001.17.01220</v>
          </cell>
          <cell r="B875" t="str">
            <v>Fornecimento e instalação de cabos de cobre seção 25.00 mm2,para tensão de 1000 volts formado por condutor de fio de cobre isolado com material de característica não propagante ao fogo</v>
          </cell>
          <cell r="C875" t="str">
            <v>ML</v>
          </cell>
          <cell r="D875">
            <v>8.3596000000000004</v>
          </cell>
        </row>
        <row r="876">
          <cell r="A876" t="str">
            <v>001.17.01240</v>
          </cell>
          <cell r="B876" t="str">
            <v>Fornecimento e instalação de cabos de cobre seção 35.00 mm2,para tensão de 1000 volts formado por condutor de fio de cobre isolado com material de característica não propagante ao fogo</v>
          </cell>
          <cell r="C876" t="str">
            <v>ML</v>
          </cell>
          <cell r="D876">
            <v>10.2149</v>
          </cell>
        </row>
        <row r="877">
          <cell r="A877" t="str">
            <v>001.17.01260</v>
          </cell>
          <cell r="B877" t="str">
            <v>Fornecimento e instalação de cabos de cobre seção 50.00 mm2,para tensão de 1000 volts formado por condutor de fio de cobre isolado com material de característica não propagante ao fogo</v>
          </cell>
          <cell r="C877" t="str">
            <v>ML</v>
          </cell>
          <cell r="D877">
            <v>16.5669</v>
          </cell>
        </row>
        <row r="878">
          <cell r="A878" t="str">
            <v>001.17.01280</v>
          </cell>
          <cell r="B878" t="str">
            <v>Fornecimento e instalação de cabos de cobre seção 70.00 mm2,para tensão de 1000 volts formado por condutor de fio de cobre isolado com material de característica não propagante ao fogo</v>
          </cell>
          <cell r="C878" t="str">
            <v>ML</v>
          </cell>
          <cell r="D878">
            <v>18.7591</v>
          </cell>
        </row>
        <row r="879">
          <cell r="A879" t="str">
            <v>001.17.01300</v>
          </cell>
          <cell r="B879" t="str">
            <v>Fornecimento e instalação de cabos de cobre seção 95.00 mm2,para tensão de 1000 volts formado por condutor de fio de cobre isolado com material de característica não propagante ao fogo</v>
          </cell>
          <cell r="C879" t="str">
            <v>ML</v>
          </cell>
          <cell r="D879">
            <v>25.0928</v>
          </cell>
        </row>
        <row r="880">
          <cell r="A880" t="str">
            <v>001.17.01320</v>
          </cell>
          <cell r="B880" t="str">
            <v>Fornecimento e instalação de cabos de cobre seção 120.00 mm2,para tensão de 1000 volts formado por condutor de fio de cobre isolado com material de característica não propagante ao fogo 2</v>
          </cell>
          <cell r="C880" t="str">
            <v>ML</v>
          </cell>
          <cell r="D880">
            <v>31.516200000000001</v>
          </cell>
        </row>
        <row r="881">
          <cell r="A881" t="str">
            <v>001.17.01340</v>
          </cell>
          <cell r="B881" t="str">
            <v>Fornecimento e instalação de cabos de cobre seção 150 mm2,para tensão de 1000 volts formado por condutor de fio de cobre isolado com material de característica não propagante ao fogo</v>
          </cell>
          <cell r="C881" t="str">
            <v>ML</v>
          </cell>
          <cell r="D881">
            <v>38.112699999999997</v>
          </cell>
        </row>
        <row r="882">
          <cell r="A882" t="str">
            <v>001.17.01360</v>
          </cell>
          <cell r="B882" t="str">
            <v>Fornecimento e instalação de cabos de cobre seção 185 mm2,para tensão de 1000 volts formado por condutor de fio de cobre isolado com material de característica não propagante ao fogo</v>
          </cell>
          <cell r="C882" t="str">
            <v>ML</v>
          </cell>
          <cell r="D882">
            <v>48.614199999999997</v>
          </cell>
        </row>
        <row r="883">
          <cell r="A883" t="str">
            <v>001.17.01380</v>
          </cell>
          <cell r="B883" t="str">
            <v>Fornecimento e instalação de cabos de cobre seção 240 mm2,para tensão de 1000 volts formado por condutor de fio de cobre isolado com material de característica não propagante ao fogo</v>
          </cell>
          <cell r="C883" t="str">
            <v>ML</v>
          </cell>
          <cell r="D883">
            <v>62.348999999999997</v>
          </cell>
        </row>
        <row r="884">
          <cell r="A884" t="str">
            <v>001.17.01400</v>
          </cell>
          <cell r="B884" t="str">
            <v>Fornecimento e instalação de cabos de seção 300 mm2,para tensão de 1000 volts formado por condutor de fio de cobre isolado com material de característica não propagante ao fogo</v>
          </cell>
          <cell r="C884" t="str">
            <v>ML</v>
          </cell>
          <cell r="D884">
            <v>79.631900000000002</v>
          </cell>
        </row>
        <row r="885">
          <cell r="A885" t="str">
            <v>001.17.01420</v>
          </cell>
          <cell r="B885" t="str">
            <v>Fornecimento e instalação de cabo de cobre seção 25 mm2,com isolamento de 15 kv</v>
          </cell>
          <cell r="C885" t="str">
            <v>ML</v>
          </cell>
          <cell r="D885">
            <v>37.429600000000001</v>
          </cell>
        </row>
        <row r="886">
          <cell r="A886" t="str">
            <v>001.17.01440</v>
          </cell>
          <cell r="B886" t="str">
            <v>Fornecimento e instalação de eletroduto de pvc 1 1/4"""""""" corrugado tipo kanaflex</v>
          </cell>
          <cell r="C886" t="str">
            <v>ML</v>
          </cell>
          <cell r="D886">
            <v>4.6773999999999996</v>
          </cell>
        </row>
        <row r="887">
          <cell r="A887" t="str">
            <v>001.17.01460</v>
          </cell>
          <cell r="B887" t="str">
            <v>Fornecimento e instalação de eletroduto de pvc 1 1/2"""""""" corrugado tipo kanaflex</v>
          </cell>
          <cell r="C887" t="str">
            <v>ML</v>
          </cell>
          <cell r="D887">
            <v>5.5545999999999998</v>
          </cell>
        </row>
        <row r="888">
          <cell r="A888" t="str">
            <v>001.17.01500</v>
          </cell>
          <cell r="B888" t="str">
            <v>Fornecimento e instalação de eletroduto rígido de ferro galvanizado  1/2"""" c/ rosca nas duas pontas em barra de 3 metros - Médio</v>
          </cell>
          <cell r="C888" t="str">
            <v>UN</v>
          </cell>
          <cell r="D888">
            <v>19.233899999999998</v>
          </cell>
        </row>
        <row r="889">
          <cell r="A889" t="str">
            <v>001.17.01520</v>
          </cell>
          <cell r="B889" t="str">
            <v>Fornecimento e instalação de eletroduto rígido de ferro galvanizado  3/4"""" c/ rosca nas duas pontas em barra de 3 metros - Médio</v>
          </cell>
          <cell r="C889" t="str">
            <v>UN</v>
          </cell>
          <cell r="D889">
            <v>22.9299</v>
          </cell>
        </row>
        <row r="890">
          <cell r="A890" t="str">
            <v>001.17.01540</v>
          </cell>
          <cell r="B890" t="str">
            <v>Fornecimento e instalação de eletroduto rígido de ferro galvanizado 1"""" c/ rosca nas duas pontas em barra de 3 metros - Médio</v>
          </cell>
          <cell r="C890" t="str">
            <v>UN</v>
          </cell>
          <cell r="D890">
            <v>26.741399999999999</v>
          </cell>
        </row>
        <row r="891">
          <cell r="A891" t="str">
            <v>001.17.01560</v>
          </cell>
          <cell r="B891" t="str">
            <v>Fornecimento e instalação de eletroduto rígido de ferro galvanizado 1 1/4"""" c/ rosca nas duas pontas em barra de 3 metros - Médio</v>
          </cell>
          <cell r="C891" t="str">
            <v>UN</v>
          </cell>
          <cell r="D891">
            <v>37.051299999999998</v>
          </cell>
        </row>
        <row r="892">
          <cell r="A892" t="str">
            <v>001.17.01580</v>
          </cell>
          <cell r="B892" t="str">
            <v>Fornecimento e instalação de eletroduto rígido de ferro galvanizado 1 1/2"""" c/ rosca nas duas pontas em barra de 3 metros - Médio</v>
          </cell>
          <cell r="C892" t="str">
            <v>UN</v>
          </cell>
          <cell r="D892">
            <v>49.987299999999998</v>
          </cell>
        </row>
        <row r="893">
          <cell r="A893" t="str">
            <v>001.17.01600</v>
          </cell>
          <cell r="B893" t="str">
            <v>Fornecimento e instalação de eletroduto rígido de ferro galvanizado 2"""" c/ rosca nas duas pontas em barra de 3 metros - Médio</v>
          </cell>
          <cell r="C893" t="str">
            <v>UN</v>
          </cell>
          <cell r="D893">
            <v>66.619299999999996</v>
          </cell>
        </row>
        <row r="894">
          <cell r="A894" t="str">
            <v>001.17.01620</v>
          </cell>
          <cell r="B894" t="str">
            <v>Fornecimento e instalação de eletroduto rígido de ferro galvanizado 2 1/2"""" c/ rosca nas duas pontas em barra de 3 metros - Médio</v>
          </cell>
          <cell r="C894" t="str">
            <v>UN</v>
          </cell>
          <cell r="D894">
            <v>69.936300000000003</v>
          </cell>
        </row>
        <row r="895">
          <cell r="A895" t="str">
            <v>001.17.01640</v>
          </cell>
          <cell r="B895" t="str">
            <v>Fornecimento e instalação de eletroduto rígido de ferro galvanizado 3"""" c/ rosca nas duas pontas em barra de 3 metros - Médio</v>
          </cell>
          <cell r="C895" t="str">
            <v>UN</v>
          </cell>
          <cell r="D895">
            <v>117.46980000000001</v>
          </cell>
        </row>
        <row r="896">
          <cell r="A896" t="str">
            <v>001.17.01660</v>
          </cell>
          <cell r="B896" t="str">
            <v>Fornecimento e instalação de eletroduto rígido de ferro galvanizado 4"""" c/ rosca nas duas pontas em barra de 3 metros - Médio</v>
          </cell>
          <cell r="C896" t="str">
            <v>UN</v>
          </cell>
          <cell r="D896">
            <v>149.5788</v>
          </cell>
        </row>
        <row r="897">
          <cell r="A897" t="str">
            <v>001.17.01680</v>
          </cell>
          <cell r="B897" t="str">
            <v>Fornecimento e instalação de eletroduto de pvc  1/2"""""""" roscável anti-chama em barra de 3 m</v>
          </cell>
          <cell r="C897" t="str">
            <v>UN</v>
          </cell>
          <cell r="D897">
            <v>5.6475999999999997</v>
          </cell>
        </row>
        <row r="898">
          <cell r="A898" t="str">
            <v>001.17.01700</v>
          </cell>
          <cell r="B898" t="str">
            <v>Fornecimento e instalação de eletroduto de pvc  3/4"""""""" roscável anti-chama em barra de 3 m</v>
          </cell>
          <cell r="C898" t="str">
            <v>UN</v>
          </cell>
          <cell r="D898">
            <v>6.4875999999999996</v>
          </cell>
        </row>
        <row r="899">
          <cell r="A899" t="str">
            <v>001.17.01720</v>
          </cell>
          <cell r="B899" t="str">
            <v>Fornecimento e instalação de eletroduto de pvc  1"""""""" roscável anti-chama em barra de 3 m</v>
          </cell>
          <cell r="C899" t="str">
            <v>UN</v>
          </cell>
          <cell r="D899">
            <v>8.5876000000000001</v>
          </cell>
        </row>
        <row r="900">
          <cell r="A900" t="str">
            <v>001.17.01740</v>
          </cell>
          <cell r="B900" t="str">
            <v>Fornecimento e instalação de eletroduto de pvc  1 1/4"""""""" roscável anti-chama em barra de 3 m</v>
          </cell>
          <cell r="C900" t="str">
            <v>UN</v>
          </cell>
          <cell r="D900">
            <v>12.9339</v>
          </cell>
        </row>
        <row r="901">
          <cell r="A901" t="str">
            <v>001.17.01760</v>
          </cell>
          <cell r="B901" t="str">
            <v>Fornecimento e instalação de eletroduto de pvc  1 1/2"""""""" roscável anti-chama em barra de 3 m</v>
          </cell>
          <cell r="C901" t="str">
            <v>UN</v>
          </cell>
          <cell r="D901">
            <v>14.4039</v>
          </cell>
        </row>
        <row r="902">
          <cell r="A902" t="str">
            <v>001.17.01780</v>
          </cell>
          <cell r="B902" t="str">
            <v>Fornecimento e instalação de eletroduto de pvc  2"""""""" roscável anti-chama em barra de 3 m</v>
          </cell>
          <cell r="C902" t="str">
            <v>UN</v>
          </cell>
          <cell r="D902">
            <v>18.498899999999999</v>
          </cell>
        </row>
        <row r="903">
          <cell r="A903" t="str">
            <v>001.17.01800</v>
          </cell>
          <cell r="B903" t="str">
            <v>Fornecimento e instalação de eletroduto de pvc  2 1/2"""""""" roscável anti-chama em barra de 3 m</v>
          </cell>
          <cell r="C903" t="str">
            <v>UN</v>
          </cell>
          <cell r="D903">
            <v>31.560199999999998</v>
          </cell>
        </row>
        <row r="904">
          <cell r="A904" t="str">
            <v>001.17.01820</v>
          </cell>
          <cell r="B904" t="str">
            <v>Fornecimento e instalação de eletroduto de pvc  3"""""""" roscável anti-chama em barra de 3 m</v>
          </cell>
          <cell r="C904" t="str">
            <v>UN</v>
          </cell>
          <cell r="D904">
            <v>33.240200000000002</v>
          </cell>
        </row>
        <row r="905">
          <cell r="A905" t="str">
            <v>001.17.01840</v>
          </cell>
          <cell r="B905" t="str">
            <v>Fornecimento e instalação de eletroduto de pvc  4"""""""" roscável anti-chama em barra de 3 m</v>
          </cell>
          <cell r="C905" t="str">
            <v>UN</v>
          </cell>
          <cell r="D905">
            <v>41.955199999999998</v>
          </cell>
        </row>
        <row r="906">
          <cell r="A906" t="str">
            <v>001.17.01850</v>
          </cell>
          <cell r="B906" t="str">
            <v>Fornecimento e instalação de conjunto bucha e arruela 1/2"""" de pvc para eletroduto roscável</v>
          </cell>
          <cell r="C906" t="str">
            <v>CJ</v>
          </cell>
          <cell r="D906">
            <v>0.4975</v>
          </cell>
        </row>
        <row r="907">
          <cell r="A907" t="str">
            <v>001.17.01860</v>
          </cell>
          <cell r="B907" t="str">
            <v>Fornecimento e instalação de conjunto bucha e arruela 3/4"""""""" de pvc para eletroduto roscáve</v>
          </cell>
          <cell r="C907" t="str">
            <v>CJ</v>
          </cell>
          <cell r="D907">
            <v>0.52749999999999997</v>
          </cell>
        </row>
        <row r="908">
          <cell r="A908" t="str">
            <v>001.17.01880</v>
          </cell>
          <cell r="B908" t="str">
            <v>Fornecimento e instalação de conjunto bucha e arruela 1"""""""" de pvc para eletroduto roscável</v>
          </cell>
          <cell r="C908" t="str">
            <v>CJ</v>
          </cell>
          <cell r="D908">
            <v>0.6875</v>
          </cell>
        </row>
        <row r="909">
          <cell r="A909" t="str">
            <v>001.17.01900</v>
          </cell>
          <cell r="B909" t="str">
            <v>Fornecimento e instalação de conjunto bucha e arruela 1 1/4"""""""" de pvc para eletroduto roscável</v>
          </cell>
          <cell r="C909" t="str">
            <v>CJ</v>
          </cell>
          <cell r="D909">
            <v>1.2450000000000001</v>
          </cell>
        </row>
        <row r="910">
          <cell r="A910" t="str">
            <v>001.17.01920</v>
          </cell>
          <cell r="B910" t="str">
            <v>Fornecimento e instalação de conjunto bucha e arruela 1 1/2"""""""",de pvc para eletroduto roscável</v>
          </cell>
          <cell r="C910" t="str">
            <v>CJ</v>
          </cell>
          <cell r="D910">
            <v>1.425</v>
          </cell>
        </row>
        <row r="911">
          <cell r="A911" t="str">
            <v>001.17.01940</v>
          </cell>
          <cell r="B911" t="str">
            <v>Fornecimento e instalação de conjunto bucha e arruela 2"""""""", de pvc para eletroduto roscável</v>
          </cell>
          <cell r="C911" t="str">
            <v>CJ</v>
          </cell>
          <cell r="D911">
            <v>1.915</v>
          </cell>
        </row>
        <row r="912">
          <cell r="A912" t="str">
            <v>001.17.01960</v>
          </cell>
          <cell r="B912" t="str">
            <v>Fornecimento e instalação de conjunto bucha e arruela 2 1/2"""""""", de pvc para eletroduto roscável</v>
          </cell>
          <cell r="C912" t="str">
            <v>CJ</v>
          </cell>
          <cell r="D912">
            <v>3.3275000000000001</v>
          </cell>
        </row>
        <row r="913">
          <cell r="A913" t="str">
            <v>001.17.01980</v>
          </cell>
          <cell r="B913" t="str">
            <v>Fornecimento e instalação de conjunto bucha e arruela 3"""""""", de pvc para eletroduto roscável</v>
          </cell>
          <cell r="C913" t="str">
            <v>CJ</v>
          </cell>
          <cell r="D913">
            <v>3.9775</v>
          </cell>
        </row>
        <row r="914">
          <cell r="A914" t="str">
            <v>001.17.02000</v>
          </cell>
          <cell r="B914" t="str">
            <v>Fornecimento e instalação de conjunto bucha e arruela 4"""""""" de pvc para eletroduto roscável</v>
          </cell>
          <cell r="C914" t="str">
            <v>CJ</v>
          </cell>
          <cell r="D914">
            <v>5.3075000000000001</v>
          </cell>
        </row>
        <row r="915">
          <cell r="A915" t="str">
            <v>001.17.02020</v>
          </cell>
          <cell r="B915" t="str">
            <v>Fornecimento e instalação de curva 90º de pvc 1/2"""""""" para eletroduto roscável</v>
          </cell>
          <cell r="C915" t="str">
            <v>UN</v>
          </cell>
          <cell r="D915">
            <v>1.3501000000000001</v>
          </cell>
        </row>
        <row r="916">
          <cell r="A916" t="str">
            <v>001.17.02040</v>
          </cell>
          <cell r="B916" t="str">
            <v>Fornecimento e instalação de curva 90º de pvc 3/4"""""""" para eletroduto roscável</v>
          </cell>
          <cell r="C916" t="str">
            <v>UN</v>
          </cell>
          <cell r="D916">
            <v>1.7375</v>
          </cell>
        </row>
        <row r="917">
          <cell r="A917" t="str">
            <v>001.17.02060</v>
          </cell>
          <cell r="B917" t="str">
            <v>Fornecimento e instalação de curva 90º de pvc 1"""""""" para eletroduto roscável</v>
          </cell>
          <cell r="C917" t="str">
            <v>UN</v>
          </cell>
          <cell r="D917">
            <v>2.2374999999999998</v>
          </cell>
        </row>
        <row r="918">
          <cell r="A918" t="str">
            <v>001.17.02080</v>
          </cell>
          <cell r="B918" t="str">
            <v>Fornecimento e instalação de curva 90º de pvc 1 1/4"""""""" para eletroduto roscável</v>
          </cell>
          <cell r="C918" t="str">
            <v>UN</v>
          </cell>
          <cell r="D918">
            <v>2.9249999999999998</v>
          </cell>
        </row>
        <row r="919">
          <cell r="A919" t="str">
            <v>001.17.02100</v>
          </cell>
          <cell r="B919" t="str">
            <v>Fornecimento e instalação de curva 90º de pvc 1 1/2"""""""" para eletroduto roscável</v>
          </cell>
          <cell r="C919" t="str">
            <v>UN</v>
          </cell>
          <cell r="D919">
            <v>3.3250000000000002</v>
          </cell>
        </row>
        <row r="920">
          <cell r="A920" t="str">
            <v>001.17.02120</v>
          </cell>
          <cell r="B920" t="str">
            <v>Fornecimento e instalação de curva 90º de pvc 2"""""""" para eletroduto roscável</v>
          </cell>
          <cell r="C920" t="str">
            <v>UN</v>
          </cell>
          <cell r="D920">
            <v>4.625</v>
          </cell>
        </row>
        <row r="921">
          <cell r="A921" t="str">
            <v>001.17.02140</v>
          </cell>
          <cell r="B921" t="str">
            <v>Fornecimento e instalação de curva 90º de pvc 2 1/2"""""""" para eletroduto roscável</v>
          </cell>
          <cell r="C921" t="str">
            <v>UN</v>
          </cell>
          <cell r="D921">
            <v>8.8063000000000002</v>
          </cell>
        </row>
        <row r="922">
          <cell r="A922" t="str">
            <v>001.17.02160</v>
          </cell>
          <cell r="B922" t="str">
            <v>Fornecimento e instalação de curva 90º de pvc 3"""""""" para eletroduto roscável</v>
          </cell>
          <cell r="C922" t="str">
            <v>UN</v>
          </cell>
          <cell r="D922">
            <v>9.0062999999999995</v>
          </cell>
        </row>
        <row r="923">
          <cell r="A923" t="str">
            <v>001.17.02180</v>
          </cell>
          <cell r="B923" t="str">
            <v>Fornecimento e instalação de curva 90º de pvc 4"""""""" para eletroduto roscável</v>
          </cell>
          <cell r="C923" t="str">
            <v>UN</v>
          </cell>
          <cell r="D923">
            <v>16.906300000000002</v>
          </cell>
        </row>
        <row r="924">
          <cell r="A924" t="str">
            <v>001.17.02200</v>
          </cell>
          <cell r="B924" t="str">
            <v>Fornecimento e instalação de curva 135° de pvc 3/4"""""""" para eletroduto roscável</v>
          </cell>
          <cell r="C924" t="str">
            <v>UN</v>
          </cell>
          <cell r="D924">
            <v>2.1375000000000002</v>
          </cell>
        </row>
        <row r="925">
          <cell r="A925" t="str">
            <v>001.17.02220</v>
          </cell>
          <cell r="B925" t="str">
            <v>Fornecimento e instalação de curva 135° de pvc 1"""""""" para eletroduto roscável</v>
          </cell>
          <cell r="C925" t="str">
            <v>UN</v>
          </cell>
          <cell r="D925">
            <v>3.4575</v>
          </cell>
        </row>
        <row r="926">
          <cell r="A926" t="str">
            <v>001.17.02240</v>
          </cell>
          <cell r="B926" t="str">
            <v>Fornecimento e instalação de curva 135° de pvc 1 1/4"""""""" para eletroduto roscável</v>
          </cell>
          <cell r="C926" t="str">
            <v>UN</v>
          </cell>
          <cell r="D926">
            <v>7.3250000000000002</v>
          </cell>
        </row>
        <row r="927">
          <cell r="A927" t="str">
            <v>001.17.02260</v>
          </cell>
          <cell r="B927" t="str">
            <v>Fornecimento e instalação de curva 135° de pvc 1 1/2"""""""" para eletroduto roscável</v>
          </cell>
          <cell r="C927" t="str">
            <v>UN</v>
          </cell>
          <cell r="D927">
            <v>9.625</v>
          </cell>
        </row>
        <row r="928">
          <cell r="A928" t="str">
            <v>001.17.02280</v>
          </cell>
          <cell r="B928" t="str">
            <v>Fornecimento e instalação de curva 135° de pvc 2"""""""" para eletroduto roscável</v>
          </cell>
          <cell r="C928" t="str">
            <v>UN</v>
          </cell>
          <cell r="D928">
            <v>13.625</v>
          </cell>
        </row>
        <row r="929">
          <cell r="A929" t="str">
            <v>001.17.02300</v>
          </cell>
          <cell r="B929" t="str">
            <v>Fornecimento e instalação de luva pvc 1/2"""""""" p/ eletroduto roscável</v>
          </cell>
          <cell r="C929" t="str">
            <v>UN</v>
          </cell>
          <cell r="D929">
            <v>0.76880000000000004</v>
          </cell>
        </row>
        <row r="930">
          <cell r="A930" t="str">
            <v>001.17.02320</v>
          </cell>
          <cell r="B930" t="str">
            <v>Fornecimento e instalação de luva pvc 3/4"""""""" p/ eletroduto roscável</v>
          </cell>
          <cell r="C930" t="str">
            <v>UN</v>
          </cell>
          <cell r="D930">
            <v>0.86880000000000002</v>
          </cell>
        </row>
        <row r="931">
          <cell r="A931" t="str">
            <v>001.17.02340</v>
          </cell>
          <cell r="B931" t="str">
            <v>Fornecimento e instalação de luva pvc 1"""""""" p/ eletruduto roscável</v>
          </cell>
          <cell r="C931" t="str">
            <v>UN</v>
          </cell>
          <cell r="D931">
            <v>1.0688</v>
          </cell>
        </row>
        <row r="932">
          <cell r="A932" t="str">
            <v>001.17.02360</v>
          </cell>
          <cell r="B932" t="str">
            <v>Fornecimento e instalação de luva pvc 1 1/4"""""""" p/ eletroduto roscável</v>
          </cell>
          <cell r="C932" t="str">
            <v>UN</v>
          </cell>
          <cell r="D932">
            <v>1.4562999999999999</v>
          </cell>
        </row>
        <row r="933">
          <cell r="A933" t="str">
            <v>001.17.02380</v>
          </cell>
          <cell r="B933" t="str">
            <v>Fornecimento e instalação de luva pvc 1 1/2"""""""" p/ eletroduto roscável</v>
          </cell>
          <cell r="C933" t="str">
            <v>UN</v>
          </cell>
          <cell r="D933">
            <v>1.6563000000000001</v>
          </cell>
        </row>
        <row r="934">
          <cell r="A934" t="str">
            <v>001.17.02400</v>
          </cell>
          <cell r="B934" t="str">
            <v>Fornecimento e instalação de luva pvc 2"""""""" p/ eletroduto roscável</v>
          </cell>
          <cell r="C934" t="str">
            <v>UN</v>
          </cell>
          <cell r="D934">
            <v>2.5063</v>
          </cell>
        </row>
        <row r="935">
          <cell r="A935" t="str">
            <v>001.17.02420</v>
          </cell>
          <cell r="B935" t="str">
            <v>Fornecimento e instalação de luva pvc 2 1/2"""""""" p/ eletroduto roscável</v>
          </cell>
          <cell r="C935" t="str">
            <v>UN</v>
          </cell>
          <cell r="D935">
            <v>6.0575000000000001</v>
          </cell>
        </row>
        <row r="936">
          <cell r="A936" t="str">
            <v>001.17.02440</v>
          </cell>
          <cell r="B936" t="str">
            <v>Fornecimento e instalação de luva pvc 3"""""""" p/ eletroduto roscável</v>
          </cell>
          <cell r="C936" t="str">
            <v>UN</v>
          </cell>
          <cell r="D936">
            <v>6.1375000000000002</v>
          </cell>
        </row>
        <row r="937">
          <cell r="A937" t="str">
            <v>001.17.02460</v>
          </cell>
          <cell r="B937" t="str">
            <v>Fornecimento e instalação de luva pvc 4"""""""" p/ eletroduto roscável</v>
          </cell>
          <cell r="C937" t="str">
            <v>UN</v>
          </cell>
          <cell r="D937">
            <v>14.9375</v>
          </cell>
        </row>
        <row r="938">
          <cell r="A938" t="str">
            <v>001.17.02480</v>
          </cell>
          <cell r="B938" t="str">
            <v>Fornecimento e instalação de braçadeira 3/4"""""""" p/ eletroduto</v>
          </cell>
          <cell r="C938" t="str">
            <v>UN</v>
          </cell>
          <cell r="D938">
            <v>1.5174000000000001</v>
          </cell>
        </row>
        <row r="939">
          <cell r="A939" t="str">
            <v>001.17.02500</v>
          </cell>
          <cell r="B939" t="str">
            <v>Fornecimento e instalação de braçadeira 1"""""""" p/ eletroduto</v>
          </cell>
          <cell r="C939" t="str">
            <v>UN</v>
          </cell>
          <cell r="D939">
            <v>2.0760000000000001</v>
          </cell>
        </row>
        <row r="940">
          <cell r="A940" t="str">
            <v>001.17.02520</v>
          </cell>
          <cell r="B940" t="str">
            <v>Fornecimento e instalação de braçadeira 1/2"""""""" p/ eletroduto</v>
          </cell>
          <cell r="C940" t="str">
            <v>UN</v>
          </cell>
          <cell r="D940">
            <v>1.0873999999999999</v>
          </cell>
        </row>
        <row r="941">
          <cell r="A941" t="str">
            <v>001.17.02540</v>
          </cell>
          <cell r="B941" t="str">
            <v>Fornecimento e instalação de braçadeira 2"""""""" p/ eletroduto</v>
          </cell>
          <cell r="C941" t="str">
            <v>UN</v>
          </cell>
          <cell r="D941">
            <v>3.4148000000000001</v>
          </cell>
        </row>
        <row r="942">
          <cell r="A942" t="str">
            <v>001.17.02560</v>
          </cell>
          <cell r="B942" t="str">
            <v>Fornecimento e instalação de braçadeira p/ eletroduto tipo unha de pvc, c/01 parafuso de d=25 mm (3/4"""""""")</v>
          </cell>
          <cell r="C942" t="str">
            <v>UN</v>
          </cell>
          <cell r="D942">
            <v>1.5174000000000001</v>
          </cell>
        </row>
        <row r="943">
          <cell r="A943" t="str">
            <v>001.17.02580</v>
          </cell>
          <cell r="B943" t="str">
            <v>Fornecimento e instalação de curva de ferro galvanizado de 135º diâm. 4""""""""</v>
          </cell>
          <cell r="C943" t="str">
            <v>UN</v>
          </cell>
          <cell r="D943">
            <v>82.183000000000007</v>
          </cell>
        </row>
        <row r="944">
          <cell r="A944" t="str">
            <v>001.17.02600</v>
          </cell>
          <cell r="B944" t="str">
            <v>Fornecimento e instalação de curva de ferro galvanizado de 135º diâm. 3""""""""</v>
          </cell>
          <cell r="C944" t="str">
            <v>UN</v>
          </cell>
          <cell r="D944">
            <v>47.240900000000003</v>
          </cell>
        </row>
        <row r="945">
          <cell r="A945" t="str">
            <v>001.17.02620</v>
          </cell>
          <cell r="B945" t="str">
            <v>Fornecimento e instalação de curva de ferro galvanizado de 135º diâm. 2 1/2""""""""</v>
          </cell>
          <cell r="C945" t="str">
            <v>UN</v>
          </cell>
          <cell r="D945">
            <v>35.663899999999998</v>
          </cell>
        </row>
        <row r="946">
          <cell r="A946" t="str">
            <v>001.17.02640</v>
          </cell>
          <cell r="B946" t="str">
            <v>Fornecimento e instalação de curva de ferro galvanizado de 135º diâm. 2""""""""</v>
          </cell>
          <cell r="C946" t="str">
            <v>UN</v>
          </cell>
          <cell r="D946">
            <v>23.131699999999999</v>
          </cell>
        </row>
        <row r="947">
          <cell r="A947" t="str">
            <v>001.17.02660</v>
          </cell>
          <cell r="B947" t="str">
            <v>Fornecimento e instalação de curva de ferro galvanizado de 135º diâm. 1 1/2""""""""</v>
          </cell>
          <cell r="C947" t="str">
            <v>UN</v>
          </cell>
          <cell r="D947">
            <v>15.5609</v>
          </cell>
        </row>
        <row r="948">
          <cell r="A948" t="str">
            <v>001.17.02680</v>
          </cell>
          <cell r="B948" t="str">
            <v>Fornecimento e instalação de curva de ferro galvanizado de 135º diâm. 1 1/4'</v>
          </cell>
          <cell r="C948" t="str">
            <v>UN</v>
          </cell>
          <cell r="D948">
            <v>8.7721999999999998</v>
          </cell>
        </row>
        <row r="949">
          <cell r="A949" t="str">
            <v>001.17.02700</v>
          </cell>
          <cell r="B949" t="str">
            <v>Fornecimento e instalação de curva de ferro galvanizado de 135º diâm. 1""""""""</v>
          </cell>
          <cell r="C949" t="str">
            <v>UN</v>
          </cell>
          <cell r="D949">
            <v>5.2544000000000004</v>
          </cell>
        </row>
        <row r="950">
          <cell r="A950" t="str">
            <v>001.17.02720</v>
          </cell>
          <cell r="B950" t="str">
            <v>Fornecimento e instalação de curva de ferro galvanizado de 135º diâm. 3/4'</v>
          </cell>
          <cell r="C950" t="str">
            <v>UN</v>
          </cell>
          <cell r="D950">
            <v>3.3826000000000001</v>
          </cell>
        </row>
        <row r="951">
          <cell r="A951" t="str">
            <v>001.17.02740</v>
          </cell>
          <cell r="B951" t="str">
            <v>Fornecimento e instalação de curva de ferro galvanizado de 90º diâm. 3""""""""</v>
          </cell>
          <cell r="C951" t="str">
            <v>UN</v>
          </cell>
          <cell r="D951">
            <v>48.075099999999999</v>
          </cell>
        </row>
        <row r="952">
          <cell r="A952" t="str">
            <v>001.17.02760</v>
          </cell>
          <cell r="B952" t="str">
            <v>Fornecimento e instalação de curva de ferro galvanizado de 90º diâm. 2 1/2""""""""</v>
          </cell>
          <cell r="C952" t="str">
            <v>UN</v>
          </cell>
          <cell r="D952">
            <v>23.665099999999999</v>
          </cell>
        </row>
        <row r="953">
          <cell r="A953" t="str">
            <v>001.17.02780</v>
          </cell>
          <cell r="B953" t="str">
            <v>Fornecimento e instalação de curva de ferro galvanizado de 90º diâm. 2""""""""</v>
          </cell>
          <cell r="C953" t="str">
            <v>UN</v>
          </cell>
          <cell r="D953">
            <v>18.676300000000001</v>
          </cell>
        </row>
        <row r="954">
          <cell r="A954" t="str">
            <v>001.17.02800</v>
          </cell>
          <cell r="B954" t="str">
            <v>Fornecimento e instalação de curva de ferro galvanizado de 90º diâm. 1 1/2""""""""</v>
          </cell>
          <cell r="C954" t="str">
            <v>UN</v>
          </cell>
          <cell r="D954">
            <v>10.206300000000001</v>
          </cell>
        </row>
        <row r="955">
          <cell r="A955" t="str">
            <v>001.17.02820</v>
          </cell>
          <cell r="B955" t="str">
            <v>Fornecimento e instalação de curva de ferro galvanizado de 90º diâm. 1 1/4""""""""</v>
          </cell>
          <cell r="C955" t="str">
            <v>UN</v>
          </cell>
          <cell r="D955">
            <v>8.1163000000000007</v>
          </cell>
        </row>
        <row r="956">
          <cell r="A956" t="str">
            <v>001.17.02840</v>
          </cell>
          <cell r="B956" t="str">
            <v>Fornecimento e instalação de curva de ferro galvanizado de 90º diâm. 1""""""""</v>
          </cell>
          <cell r="C956" t="str">
            <v>UN</v>
          </cell>
          <cell r="D956">
            <v>4.3475000000000001</v>
          </cell>
        </row>
        <row r="957">
          <cell r="A957" t="str">
            <v>001.17.02860</v>
          </cell>
          <cell r="B957" t="str">
            <v>Fornecimento e instalação de curva de ferro galvanizado de 90º diâm. 3/4""""""""</v>
          </cell>
          <cell r="C957" t="str">
            <v>UN</v>
          </cell>
          <cell r="D957">
            <v>3.4674999999999998</v>
          </cell>
        </row>
        <row r="958">
          <cell r="A958" t="str">
            <v>001.17.02880</v>
          </cell>
          <cell r="B958" t="str">
            <v>Fornecimento e instalação de curva de ferro galvanizado de 90º diâm. 1/2""""""""</v>
          </cell>
          <cell r="C958" t="str">
            <v>UN</v>
          </cell>
          <cell r="D958">
            <v>2.8075000000000001</v>
          </cell>
        </row>
        <row r="959">
          <cell r="A959" t="str">
            <v>001.17.02940</v>
          </cell>
          <cell r="B959" t="str">
            <v>Fornecimento e instalação de luva de ferro galvanizado  1/2""""""""</v>
          </cell>
          <cell r="C959" t="str">
            <v>UN</v>
          </cell>
          <cell r="D959">
            <v>1.4588000000000001</v>
          </cell>
        </row>
        <row r="960">
          <cell r="A960" t="str">
            <v>001.17.02960</v>
          </cell>
          <cell r="B960" t="str">
            <v>Fornecimento e instalação de luva de ferro galvanizado  3/4""""""""</v>
          </cell>
          <cell r="C960" t="str">
            <v>UN</v>
          </cell>
          <cell r="D960">
            <v>1.5688</v>
          </cell>
        </row>
        <row r="961">
          <cell r="A961" t="str">
            <v>001.17.02980</v>
          </cell>
          <cell r="B961" t="str">
            <v>Fornecimento e instalação de luva de ferro galvanizado  1""""""""</v>
          </cell>
          <cell r="C961" t="str">
            <v>UN</v>
          </cell>
          <cell r="D961">
            <v>1.8988</v>
          </cell>
        </row>
        <row r="962">
          <cell r="A962" t="str">
            <v>001.17.03000</v>
          </cell>
          <cell r="B962" t="str">
            <v>Fornecimento e instalação de luva de ferro galvanizado  1 1/4""""""""</v>
          </cell>
          <cell r="C962" t="str">
            <v>UN</v>
          </cell>
          <cell r="D962">
            <v>2.9662999999999999</v>
          </cell>
        </row>
        <row r="963">
          <cell r="A963" t="str">
            <v>001.17.03020</v>
          </cell>
          <cell r="B963" t="str">
            <v>Fornecimento e instalação de luva de ferro galvanizado  1 1/2</v>
          </cell>
          <cell r="C963" t="str">
            <v>UN</v>
          </cell>
          <cell r="D963">
            <v>3.5163000000000002</v>
          </cell>
        </row>
        <row r="964">
          <cell r="A964" t="str">
            <v>001.17.03040</v>
          </cell>
          <cell r="B964" t="str">
            <v>Fornecimento e instalação de luva de ferro galvanizado  2""""""""</v>
          </cell>
          <cell r="C964" t="str">
            <v>UN</v>
          </cell>
          <cell r="D964">
            <v>5.8262999999999998</v>
          </cell>
        </row>
        <row r="965">
          <cell r="A965" t="str">
            <v>001.17.03060</v>
          </cell>
          <cell r="B965" t="str">
            <v>Fornecimento e instalação de luva de ferro galvanizado  2 1/2""""""""</v>
          </cell>
          <cell r="C965" t="str">
            <v>UN</v>
          </cell>
          <cell r="D965">
            <v>5.8174999999999999</v>
          </cell>
        </row>
        <row r="966">
          <cell r="A966" t="str">
            <v>001.17.03080</v>
          </cell>
          <cell r="B966" t="str">
            <v>Fornecimento e instalação de luva de ferro galvanizado  3""""""""</v>
          </cell>
          <cell r="C966" t="str">
            <v>UN</v>
          </cell>
          <cell r="D966">
            <v>7.7575000000000003</v>
          </cell>
        </row>
        <row r="967">
          <cell r="A967" t="str">
            <v>001.17.03100</v>
          </cell>
          <cell r="B967" t="str">
            <v>Fornecimento e instalação de luva de ferro galvanizado  4""""""""</v>
          </cell>
          <cell r="C967" t="str">
            <v>UN</v>
          </cell>
          <cell r="D967">
            <v>10.8375</v>
          </cell>
        </row>
        <row r="968">
          <cell r="A968" t="str">
            <v>001.17.03103</v>
          </cell>
          <cell r="B968" t="str">
            <v>Fornecimento e Instalação de Bucha e Arruela D.1/2 pol p/ Eletroduto - Alumínio</v>
          </cell>
          <cell r="C968" t="str">
            <v>UN</v>
          </cell>
          <cell r="D968">
            <v>0.57350000000000001</v>
          </cell>
        </row>
        <row r="969">
          <cell r="A969" t="str">
            <v>001.17.03104</v>
          </cell>
          <cell r="B969" t="str">
            <v>Fornecimento e Instalação de Bucha e Arruela D.3/4pol p/ Eletroduto - Alumínio</v>
          </cell>
          <cell r="C969" t="str">
            <v>UN</v>
          </cell>
          <cell r="D969">
            <v>0.60750000000000004</v>
          </cell>
        </row>
        <row r="970">
          <cell r="A970" t="str">
            <v>001.17.03105</v>
          </cell>
          <cell r="B970" t="str">
            <v>Fornecimento e Instalação de Bucha e Arruela D.1pol p/ Eletroduto - Alumínio</v>
          </cell>
          <cell r="C970" t="str">
            <v>UN</v>
          </cell>
          <cell r="D970">
            <v>0.84750000000000003</v>
          </cell>
        </row>
        <row r="971">
          <cell r="A971" t="str">
            <v>001.17.03106</v>
          </cell>
          <cell r="B971" t="str">
            <v>Fornecimento e Instalação de Bucha e Arruela D 1.5pol p/ Eletroduto - Alumínio</v>
          </cell>
          <cell r="C971" t="str">
            <v>UN</v>
          </cell>
          <cell r="D971">
            <v>1.5149999999999999</v>
          </cell>
        </row>
        <row r="972">
          <cell r="A972" t="str">
            <v>001.17.03107</v>
          </cell>
          <cell r="B972" t="str">
            <v>Fornecimento e Instalação de Bucha e Arruela D.2pol p/ Eletroduto - Alumínio</v>
          </cell>
          <cell r="C972" t="str">
            <v>UN</v>
          </cell>
          <cell r="D972">
            <v>2.0550000000000002</v>
          </cell>
        </row>
        <row r="973">
          <cell r="A973" t="str">
            <v>001.17.03108</v>
          </cell>
          <cell r="B973" t="str">
            <v>Fornecimento e Instalação de Bucha e Arruela D.2.5pol p/ Eletroduto - Alumínio</v>
          </cell>
          <cell r="C973" t="str">
            <v>UN</v>
          </cell>
          <cell r="D973">
            <v>3.7174999999999998</v>
          </cell>
        </row>
        <row r="974">
          <cell r="A974" t="str">
            <v>001.17.03109</v>
          </cell>
          <cell r="B974" t="str">
            <v>Fornecimento e Instalação de Bucha e Arruela D.3pol p/ Eletroduto - Alumínio</v>
          </cell>
          <cell r="C974" t="str">
            <v>UN</v>
          </cell>
          <cell r="D974">
            <v>4.0575000000000001</v>
          </cell>
        </row>
        <row r="975">
          <cell r="A975" t="str">
            <v>001.17.03110</v>
          </cell>
          <cell r="B975" t="str">
            <v>Fornecimento e Instalação de Bucha e Arruela D.4pol p/ Eletroduto - Alumínio</v>
          </cell>
          <cell r="C975" t="str">
            <v>UN</v>
          </cell>
          <cell r="D975">
            <v>6.4574999999999996</v>
          </cell>
        </row>
        <row r="976">
          <cell r="A976" t="str">
            <v>001.17.03115</v>
          </cell>
          <cell r="B976" t="str">
            <v>Fornecimento e Instalação de Condulete de Alumínio Tipo """"C"""", S/ Tampa, 1/2""""</v>
          </cell>
          <cell r="C976" t="str">
            <v>UN</v>
          </cell>
          <cell r="D976">
            <v>5.7950999999999997</v>
          </cell>
        </row>
        <row r="977">
          <cell r="A977" t="str">
            <v>001.17.03117</v>
          </cell>
          <cell r="B977" t="str">
            <v>Fornecimento e Instalação de Condulete de Alumínio Tipo """"C"""", S/ Tampa, 3/4""""</v>
          </cell>
          <cell r="C977" t="str">
            <v>UN</v>
          </cell>
          <cell r="D977">
            <v>5.7950999999999997</v>
          </cell>
        </row>
        <row r="978">
          <cell r="A978" t="str">
            <v>001.17.03119</v>
          </cell>
          <cell r="B978" t="str">
            <v>Fornecimento e Instalação de Condulete de Alumínio Tipo """"C"""", S/ Tampa, 1""""</v>
          </cell>
          <cell r="C978" t="str">
            <v>UN</v>
          </cell>
          <cell r="D978">
            <v>8.5251000000000001</v>
          </cell>
        </row>
        <row r="979">
          <cell r="A979" t="str">
            <v>001.17.03121</v>
          </cell>
          <cell r="B979" t="str">
            <v>Fornecimento e Instalação de Condulete de Alumínio Tipo """"C"""", C/ Tampa, 1 1/4""""</v>
          </cell>
          <cell r="C979" t="str">
            <v>UN</v>
          </cell>
          <cell r="D979">
            <v>14.661300000000001</v>
          </cell>
        </row>
        <row r="980">
          <cell r="A980" t="str">
            <v>001.17.03123</v>
          </cell>
          <cell r="B980" t="str">
            <v>Fornecimento e Instalação de Condulete de Alumínio Tipo """"C"""", C/ Tampa, 1 1/2""""</v>
          </cell>
          <cell r="C980" t="str">
            <v>UN</v>
          </cell>
          <cell r="D980">
            <v>19.691299999999998</v>
          </cell>
        </row>
        <row r="981">
          <cell r="A981" t="str">
            <v>001.17.03125</v>
          </cell>
          <cell r="B981" t="str">
            <v>Fornecimento e Instalação de Condulete de Alumínio Tipo """"C"""", C/ Tampa, 2""""</v>
          </cell>
          <cell r="C981" t="str">
            <v>UN</v>
          </cell>
          <cell r="D981">
            <v>27.211300000000001</v>
          </cell>
        </row>
        <row r="982">
          <cell r="A982" t="str">
            <v>001.17.03127</v>
          </cell>
          <cell r="B982" t="str">
            <v>Fornecimento e Instalação de Condulete de Alumínio Tipo """"C"""", C/ Tampa, 2  1/2""""</v>
          </cell>
          <cell r="C982" t="str">
            <v>UN</v>
          </cell>
          <cell r="D982">
            <v>55.011299999999999</v>
          </cell>
        </row>
        <row r="983">
          <cell r="A983" t="str">
            <v>001.17.03129</v>
          </cell>
          <cell r="B983" t="str">
            <v>Fornecimento e Instalação de Condulete de Alumínio Tipo """"E"""", S/ Tampa, 1/2""""</v>
          </cell>
          <cell r="C983" t="str">
            <v>UN</v>
          </cell>
          <cell r="D983">
            <v>5.4451000000000001</v>
          </cell>
        </row>
        <row r="984">
          <cell r="A984" t="str">
            <v>001.17.03131</v>
          </cell>
          <cell r="B984" t="str">
            <v>Fornecimento e Instalação de Condulete de Alumínio Tipo """"E"""", S/ Tampa, 3/4""""</v>
          </cell>
          <cell r="C984" t="str">
            <v>UN</v>
          </cell>
          <cell r="D984">
            <v>5.4451000000000001</v>
          </cell>
        </row>
        <row r="985">
          <cell r="A985" t="str">
            <v>001.17.03133</v>
          </cell>
          <cell r="B985" t="str">
            <v>Fornecimento e Instalação de Condulete de Alumínio Tipo """"E"""", S/ Tampa, 1""""</v>
          </cell>
          <cell r="C985" t="str">
            <v>UN</v>
          </cell>
          <cell r="D985">
            <v>7.5951000000000004</v>
          </cell>
        </row>
        <row r="986">
          <cell r="A986" t="str">
            <v>001.17.03135</v>
          </cell>
          <cell r="B986" t="str">
            <v>Fornecimento e Instalação de Condulete de Alumínio Tipo """"E"""", C/ Tampa, 1 1/4""""</v>
          </cell>
          <cell r="C986" t="str">
            <v>UN</v>
          </cell>
          <cell r="D986">
            <v>13.6313</v>
          </cell>
        </row>
        <row r="987">
          <cell r="A987" t="str">
            <v>001.17.03137</v>
          </cell>
          <cell r="B987" t="str">
            <v>Fornecimento e Instalação de Condulete de Alumínio Tipo """"E"""", C/ Tampa, 1 1/2""""</v>
          </cell>
          <cell r="C987" t="str">
            <v>UN</v>
          </cell>
          <cell r="D987">
            <v>18.641300000000001</v>
          </cell>
        </row>
        <row r="988">
          <cell r="A988" t="str">
            <v>001.17.03139</v>
          </cell>
          <cell r="B988" t="str">
            <v>Fornecimento e Instalação de Condulete de Alumínio Tipo """"E"""", C/ Tampa, 2""""</v>
          </cell>
          <cell r="C988" t="str">
            <v>UN</v>
          </cell>
          <cell r="D988">
            <v>26.311299999999999</v>
          </cell>
        </row>
        <row r="989">
          <cell r="A989" t="str">
            <v>001.17.03141</v>
          </cell>
          <cell r="B989" t="str">
            <v>Fornecimento e Instalação de Condulete de Alumínio Tipo """"E"""", C/ Tampa, 2  1/2""""</v>
          </cell>
          <cell r="C989" t="str">
            <v>UN</v>
          </cell>
          <cell r="D989">
            <v>55.011299999999999</v>
          </cell>
        </row>
        <row r="990">
          <cell r="A990" t="str">
            <v>001.17.03143</v>
          </cell>
          <cell r="B990" t="str">
            <v>Fornecimento e Instalação de Condulete de Alumínio Tipo """"LL"""",""""LB"""", """"LR"""", S/ Tampa, 1/2""""</v>
          </cell>
          <cell r="C990" t="str">
            <v>UN</v>
          </cell>
          <cell r="D990">
            <v>5.7950999999999997</v>
          </cell>
        </row>
        <row r="991">
          <cell r="A991" t="str">
            <v>001.17.03145</v>
          </cell>
          <cell r="B991" t="str">
            <v>Fornecimento e Instalação de Condulete de Alumínio Tipo """"LL"""",""""LB"""", """"LR"""", S/ Tampa, 3/4""""</v>
          </cell>
          <cell r="C991" t="str">
            <v>UN</v>
          </cell>
          <cell r="D991">
            <v>5.7950999999999997</v>
          </cell>
        </row>
        <row r="992">
          <cell r="A992" t="str">
            <v>001.17.03147</v>
          </cell>
          <cell r="B992" t="str">
            <v>Fornecimento e Instalação de Condulete de Alumínio Tipo  """"LL"""",""""LB"""", """"LR"""", S/ Tampa, 1""""</v>
          </cell>
          <cell r="C992" t="str">
            <v>UN</v>
          </cell>
          <cell r="D992">
            <v>8.5251000000000001</v>
          </cell>
        </row>
        <row r="993">
          <cell r="A993" t="str">
            <v>001.17.03149</v>
          </cell>
          <cell r="B993" t="str">
            <v>Fornecimento e Instalação de Condulete de Alumínio Tipo """"LL"""",""""LB"""", """"LR"""", C/ Tampa, 1 1/4""""</v>
          </cell>
          <cell r="C993" t="str">
            <v>UN</v>
          </cell>
          <cell r="D993">
            <v>14.661300000000001</v>
          </cell>
        </row>
        <row r="994">
          <cell r="A994" t="str">
            <v>001.17.03151</v>
          </cell>
          <cell r="B994" t="str">
            <v>Fornecimento e Instalação de Condulete de Alumínio Tipo  """"LL"""",""""LB"""", """"LR"""", C/ Tampa, 1 1/2""""</v>
          </cell>
          <cell r="C994" t="str">
            <v>UN</v>
          </cell>
          <cell r="D994">
            <v>19.691299999999998</v>
          </cell>
        </row>
        <row r="995">
          <cell r="A995" t="str">
            <v>001.17.03153</v>
          </cell>
          <cell r="B995" t="str">
            <v>Fornecimento e Instalação de Condulete de Alumínio Tipo  """"LL"""",""""LB"""", """"LR"""", C/ Tampa, 2""""</v>
          </cell>
          <cell r="C995" t="str">
            <v>UN</v>
          </cell>
          <cell r="D995">
            <v>27.211300000000001</v>
          </cell>
        </row>
        <row r="996">
          <cell r="A996" t="str">
            <v>001.17.03155</v>
          </cell>
          <cell r="B996" t="str">
            <v>Fornecimento e Instalação de Condulete de Alumínio Tipo  """"LL"""",""""LB"""", """"LR"""", C/ Tampa, 2  1/2""""</v>
          </cell>
          <cell r="C996" t="str">
            <v>UN</v>
          </cell>
          <cell r="D996">
            <v>55.271299999999997</v>
          </cell>
        </row>
        <row r="997">
          <cell r="A997" t="str">
            <v>001.17.03157</v>
          </cell>
          <cell r="B997" t="str">
            <v>Fornecimento e Instalação de Condulete de Alumínio Tipo """"TB"""", S/ Tampa, 1/2""""</v>
          </cell>
          <cell r="C997" t="str">
            <v>UN</v>
          </cell>
          <cell r="D997">
            <v>6.4939</v>
          </cell>
        </row>
        <row r="998">
          <cell r="A998" t="str">
            <v>001.17.03159</v>
          </cell>
          <cell r="B998" t="str">
            <v>Fornecimento e Instalação de Condulete de Alumínio Tipo """"TB"""", S/ Tampa, 3/4""""</v>
          </cell>
          <cell r="C998" t="str">
            <v>UN</v>
          </cell>
          <cell r="D998">
            <v>6.4939</v>
          </cell>
        </row>
        <row r="999">
          <cell r="A999" t="str">
            <v>001.17.03161</v>
          </cell>
          <cell r="B999" t="str">
            <v>Fornecimento e Instalação de Condulete de Alumínio Tipo """"TB"""", S/ Tampa, 1""""</v>
          </cell>
          <cell r="C999" t="str">
            <v>UN</v>
          </cell>
          <cell r="D999">
            <v>9.5439000000000007</v>
          </cell>
        </row>
        <row r="1000">
          <cell r="A1000" t="str">
            <v>001.17.03163</v>
          </cell>
          <cell r="B1000" t="str">
            <v>Fornecimento e Instalação de Condulete de Alumínio Tipo """"TB"""", C/ Tampa, 1 1/4""""</v>
          </cell>
          <cell r="C1000" t="str">
            <v>UN</v>
          </cell>
          <cell r="D1000">
            <v>16.330100000000002</v>
          </cell>
        </row>
        <row r="1001">
          <cell r="A1001" t="str">
            <v>001.17.03165</v>
          </cell>
          <cell r="B1001" t="str">
            <v>Fornecimento e Instalação de Condulete de Alumínio Tipo """"TB"""", C/ Tampa, 1 1/2""""</v>
          </cell>
          <cell r="C1001" t="str">
            <v>UN</v>
          </cell>
          <cell r="D1001">
            <v>22.030100000000001</v>
          </cell>
        </row>
        <row r="1002">
          <cell r="A1002" t="str">
            <v>001.17.03166</v>
          </cell>
          <cell r="B1002" t="str">
            <v>Fornecimento e Instalação de Condulete de Alumínio Tipo """"TB"""", C/ Tampa, 2""""</v>
          </cell>
          <cell r="C1002" t="str">
            <v>UN</v>
          </cell>
          <cell r="D1002">
            <v>29.5501</v>
          </cell>
        </row>
        <row r="1003">
          <cell r="A1003" t="str">
            <v>001.17.03167</v>
          </cell>
          <cell r="B1003" t="str">
            <v>Fornecimento e Instalação de Condulete de Alumínio Tipo """"TB"""", C/ Tampa, 2  1/2""""</v>
          </cell>
          <cell r="C1003" t="str">
            <v>UN</v>
          </cell>
          <cell r="D1003">
            <v>59.510100000000001</v>
          </cell>
        </row>
        <row r="1004">
          <cell r="A1004" t="str">
            <v>001.17.03168</v>
          </cell>
          <cell r="B1004" t="str">
            <v>Fornecimento e Instalação de Condulete de Alumínio Tipo """"X"""", S/ Tampa, 1/2""""</v>
          </cell>
          <cell r="C1004" t="str">
            <v>UN</v>
          </cell>
          <cell r="D1004">
            <v>6.3350999999999997</v>
          </cell>
        </row>
        <row r="1005">
          <cell r="A1005" t="str">
            <v>001.17.03169</v>
          </cell>
          <cell r="B1005" t="str">
            <v>Fornecimento e Instalação de Condulete de Alumínio Tipo """"X"""", S/ Tampa, 3/4""""</v>
          </cell>
          <cell r="C1005" t="str">
            <v>UN</v>
          </cell>
          <cell r="D1005">
            <v>6.3350999999999997</v>
          </cell>
        </row>
        <row r="1006">
          <cell r="A1006" t="str">
            <v>001.17.03170</v>
          </cell>
          <cell r="B1006" t="str">
            <v>Fornecimento e Instalação de Condulete de Alumínio Tipo """"X"""", S/ Tampa, 1""""</v>
          </cell>
          <cell r="C1006" t="str">
            <v>UN</v>
          </cell>
          <cell r="D1006">
            <v>9.3651</v>
          </cell>
        </row>
        <row r="1007">
          <cell r="A1007" t="str">
            <v>001.17.03171</v>
          </cell>
          <cell r="B1007" t="str">
            <v>Fornecimento e Instalação de Condulete de Alumínio Tipo """"X"""", C/ Tampa, 1 1/4""""</v>
          </cell>
          <cell r="C1007" t="str">
            <v>UN</v>
          </cell>
          <cell r="D1007">
            <v>16.421299999999999</v>
          </cell>
        </row>
        <row r="1008">
          <cell r="A1008" t="str">
            <v>001.17.03172</v>
          </cell>
          <cell r="B1008" t="str">
            <v>Fornecimento e Instalação de Condulete de Alumínio Tipo """"X"""", C/ Tampa, 1 1/2""""</v>
          </cell>
          <cell r="C1008" t="str">
            <v>UN</v>
          </cell>
          <cell r="D1008">
            <v>23.3813</v>
          </cell>
        </row>
        <row r="1009">
          <cell r="A1009" t="str">
            <v>001.17.03173</v>
          </cell>
          <cell r="B1009" t="str">
            <v>Fornecimento e Instalação de Condulete de Alumínio Tipo """"X"""", C/ Tampa, 2""""</v>
          </cell>
          <cell r="C1009" t="str">
            <v>UN</v>
          </cell>
          <cell r="D1009">
            <v>31.321300000000001</v>
          </cell>
        </row>
        <row r="1010">
          <cell r="A1010" t="str">
            <v>001.17.03174</v>
          </cell>
          <cell r="B1010" t="str">
            <v>Fornecimento e Instalação de Condulete de Alumínio Tipo """"X"""", C/ Tampa, 2  1/2""""</v>
          </cell>
          <cell r="C1010" t="str">
            <v>UN</v>
          </cell>
          <cell r="D1010">
            <v>59.0413</v>
          </cell>
        </row>
        <row r="1011">
          <cell r="A1011" t="str">
            <v>001.17.03175</v>
          </cell>
          <cell r="B1011" t="str">
            <v>Fornecimento e Instalação de Tampa de Alumínio 1/2"""" e 3/4"""" 1 P</v>
          </cell>
          <cell r="C1011" t="str">
            <v>UN</v>
          </cell>
          <cell r="D1011">
            <v>1.7963</v>
          </cell>
        </row>
        <row r="1012">
          <cell r="A1012" t="str">
            <v>001.17.03176</v>
          </cell>
          <cell r="B1012" t="str">
            <v>Fornecimento e Instalação de Tampa de Alumínio 1/2"""" e 3/4"""" 1 P Red.</v>
          </cell>
          <cell r="C1012" t="str">
            <v>UN</v>
          </cell>
          <cell r="D1012">
            <v>1.7963</v>
          </cell>
        </row>
        <row r="1013">
          <cell r="A1013" t="str">
            <v>001.17.03177</v>
          </cell>
          <cell r="B1013" t="str">
            <v>Fornecimento e Instalação de Tampa de Alumínio 1/2"""" e 3/4"""" 1 P RJ 45</v>
          </cell>
          <cell r="C1013" t="str">
            <v>UN</v>
          </cell>
          <cell r="D1013">
            <v>1.7963</v>
          </cell>
        </row>
        <row r="1014">
          <cell r="A1014" t="str">
            <v>001.17.03178</v>
          </cell>
          <cell r="B1014" t="str">
            <v>Fornecimento e Instalação de Tampa de Alumínio 1/2"""" e 3/4"""" 2 P</v>
          </cell>
          <cell r="C1014" t="str">
            <v>UN</v>
          </cell>
          <cell r="D1014">
            <v>1.7963</v>
          </cell>
        </row>
        <row r="1015">
          <cell r="A1015" t="str">
            <v>001.17.03179</v>
          </cell>
          <cell r="B1015" t="str">
            <v>Fornecimento e Instalação de Tampa de Alumínio 1/2"""" e 3/4"""" 2 P Sep.</v>
          </cell>
          <cell r="C1015" t="str">
            <v>UN</v>
          </cell>
          <cell r="D1015">
            <v>1.7963</v>
          </cell>
        </row>
        <row r="1016">
          <cell r="A1016" t="str">
            <v>001.17.03181</v>
          </cell>
          <cell r="B1016" t="str">
            <v>Fornecimento e Instalação de Tampa de Alumínio 1/2"""" e 3/4"""" 2 P RJ 45</v>
          </cell>
          <cell r="C1016" t="str">
            <v>UN</v>
          </cell>
          <cell r="D1016">
            <v>1.7963</v>
          </cell>
        </row>
        <row r="1017">
          <cell r="A1017" t="str">
            <v>001.17.03183</v>
          </cell>
          <cell r="B1017" t="str">
            <v>Fornecimento e Instalação de Tampa de Alumínio 1/2"""" e 3/4"""" 3 P</v>
          </cell>
          <cell r="C1017" t="str">
            <v>UN</v>
          </cell>
          <cell r="D1017">
            <v>1.7963</v>
          </cell>
        </row>
        <row r="1018">
          <cell r="A1018" t="str">
            <v>001.17.03185</v>
          </cell>
          <cell r="B1018" t="str">
            <v>Fornecimento e Instalação de Tampa de Alumínio 1/2"""" e 3/4"""" Cega</v>
          </cell>
          <cell r="C1018" t="str">
            <v>UN</v>
          </cell>
          <cell r="D1018">
            <v>1.7963</v>
          </cell>
        </row>
        <row r="1019">
          <cell r="A1019" t="str">
            <v>001.17.03187</v>
          </cell>
          <cell r="B1019" t="str">
            <v>Fornecimento e Instalação de Tampa de Alumínio 1"""" 1 P</v>
          </cell>
          <cell r="C1019" t="str">
            <v>UN</v>
          </cell>
          <cell r="D1019">
            <v>2.2763</v>
          </cell>
        </row>
        <row r="1020">
          <cell r="A1020" t="str">
            <v>001.17.03189</v>
          </cell>
          <cell r="B1020" t="str">
            <v>Fornecimento e Instalação de Tampa de Alumínio 1"""" 1 P Red.</v>
          </cell>
          <cell r="C1020" t="str">
            <v>UN</v>
          </cell>
          <cell r="D1020">
            <v>2.2763</v>
          </cell>
        </row>
        <row r="1021">
          <cell r="A1021" t="str">
            <v>001.17.03191</v>
          </cell>
          <cell r="B1021" t="str">
            <v>Fornecimento e Instalação de Tampa de Alumínio 1"""" 1 P RJ 45</v>
          </cell>
          <cell r="C1021" t="str">
            <v>UN</v>
          </cell>
          <cell r="D1021">
            <v>2.2763</v>
          </cell>
        </row>
        <row r="1022">
          <cell r="A1022" t="str">
            <v>001.17.03193</v>
          </cell>
          <cell r="B1022" t="str">
            <v>Fornecimento e Instalação de Tampa de Alumínio 1"""" 2 P</v>
          </cell>
          <cell r="C1022" t="str">
            <v>UN</v>
          </cell>
          <cell r="D1022">
            <v>2.2763</v>
          </cell>
        </row>
        <row r="1023">
          <cell r="A1023" t="str">
            <v>001.17.03195</v>
          </cell>
          <cell r="B1023" t="str">
            <v>Fornecimento e Instalação de Tampa de Alumínio 1"""" 2 P Sep.</v>
          </cell>
          <cell r="C1023" t="str">
            <v>UN</v>
          </cell>
          <cell r="D1023">
            <v>2.2763</v>
          </cell>
        </row>
        <row r="1024">
          <cell r="A1024" t="str">
            <v>001.17.03197</v>
          </cell>
          <cell r="B1024" t="str">
            <v>Fornecimento e Instalação de Tampa de Alumínio 1"""" 2 P RJ 45</v>
          </cell>
          <cell r="C1024" t="str">
            <v>UN</v>
          </cell>
          <cell r="D1024">
            <v>2.2763</v>
          </cell>
        </row>
        <row r="1025">
          <cell r="A1025" t="str">
            <v>001.17.03199</v>
          </cell>
          <cell r="B1025" t="str">
            <v>Fornecimento e Instalação de Tampa de Alumínio 1"""" 3 P</v>
          </cell>
          <cell r="C1025" t="str">
            <v>UN</v>
          </cell>
          <cell r="D1025">
            <v>2.2763</v>
          </cell>
        </row>
        <row r="1026">
          <cell r="A1026" t="str">
            <v>001.17.03201</v>
          </cell>
          <cell r="B1026" t="str">
            <v>Fornecimento e Instalação de Tampa de Alumínio 1"""" Cega</v>
          </cell>
          <cell r="C1026" t="str">
            <v>UN</v>
          </cell>
          <cell r="D1026">
            <v>2.2763</v>
          </cell>
        </row>
        <row r="1027">
          <cell r="A1027" t="str">
            <v>001.17.03600</v>
          </cell>
          <cell r="B1027" t="str">
            <v>Fornecimento e instalação de caixa metálica com tampa parafusada de Embutir de 20.00x20.00x10.00 cm</v>
          </cell>
          <cell r="C1027" t="str">
            <v>UN</v>
          </cell>
          <cell r="D1027">
            <v>27.677399999999999</v>
          </cell>
        </row>
        <row r="1028">
          <cell r="A1028" t="str">
            <v>001.17.03620</v>
          </cell>
          <cell r="B1028" t="str">
            <v>Fornecimento e instalação de caixa metálica com tampa parafusada de Embutir de 25.00x25.00x12.00 cm</v>
          </cell>
          <cell r="C1028" t="str">
            <v>UN</v>
          </cell>
          <cell r="D1028">
            <v>34.0961</v>
          </cell>
        </row>
        <row r="1029">
          <cell r="A1029" t="str">
            <v>001.17.03640</v>
          </cell>
          <cell r="B1029" t="str">
            <v>Fornecimento e instalação de caixa metálica com tampa parafusada de Embutir 30.00x30.00x15.00 cm</v>
          </cell>
          <cell r="C1029" t="str">
            <v>UN</v>
          </cell>
          <cell r="D1029">
            <v>47.6509</v>
          </cell>
        </row>
        <row r="1030">
          <cell r="A1030" t="str">
            <v>001.17.03660</v>
          </cell>
          <cell r="B1030" t="str">
            <v>Fornecimento e instalação de caixa metálica com tampa parafusada de Embutir 40.00x40.00x15.00 cm</v>
          </cell>
          <cell r="C1030" t="str">
            <v>UN</v>
          </cell>
          <cell r="D1030">
            <v>71.347800000000007</v>
          </cell>
        </row>
        <row r="1031">
          <cell r="A1031" t="str">
            <v>001.17.03680</v>
          </cell>
          <cell r="B1031" t="str">
            <v>Fornecimento e instalação de caixa metálica com tampa parafusada de Embutir 50.00x50.00x15.00 cm</v>
          </cell>
          <cell r="C1031" t="str">
            <v>UN</v>
          </cell>
          <cell r="D1031">
            <v>91.437799999999996</v>
          </cell>
        </row>
        <row r="1032">
          <cell r="A1032" t="str">
            <v>001.17.03820</v>
          </cell>
          <cell r="B1032" t="str">
            <v>Fornecimento e instalação de Quadro Metálico De  80 x 60 x 25 cm C/Porta P/ Comando</v>
          </cell>
          <cell r="C1032" t="str">
            <v>UN</v>
          </cell>
          <cell r="D1032">
            <v>285.25560000000002</v>
          </cell>
        </row>
        <row r="1033">
          <cell r="A1033" t="str">
            <v>001.17.03840</v>
          </cell>
          <cell r="B1033" t="str">
            <v>Fornecimento e instalação de Quadro Metálico De  60x 60x20 cm C/Porta P/ Comando</v>
          </cell>
          <cell r="C1033" t="str">
            <v>UN</v>
          </cell>
          <cell r="D1033">
            <v>290.11869999999999</v>
          </cell>
        </row>
        <row r="1034">
          <cell r="A1034" t="str">
            <v>001.17.03850</v>
          </cell>
          <cell r="B1034" t="str">
            <v>Fornecimento e instalação de Quadro De Distribuicao P/ 01- 03 Circuitos De Sobrepor, Pvc, Eletromar ou Mesmo Padrão</v>
          </cell>
          <cell r="C1034" t="str">
            <v>UN</v>
          </cell>
          <cell r="D1034">
            <v>33.127800000000001</v>
          </cell>
        </row>
        <row r="1035">
          <cell r="A1035" t="str">
            <v>001.17.03855</v>
          </cell>
          <cell r="B1035" t="str">
            <v>Fornecimento e instalação de Quadro De Distribuicao P/ 04 - 06 Circuitos De Sobrepor, Pvc, Eletromar ou Mesmo Padrão</v>
          </cell>
          <cell r="C1035" t="str">
            <v>UN</v>
          </cell>
          <cell r="D1035">
            <v>42.2378</v>
          </cell>
        </row>
        <row r="1036">
          <cell r="A1036" t="str">
            <v>001.17.03860</v>
          </cell>
          <cell r="B1036" t="str">
            <v>Fornecimento e instalação de Quadro De Dist Embutir Metálico Com Porta P/ 06 Circuitos</v>
          </cell>
          <cell r="C1036" t="str">
            <v>UN</v>
          </cell>
          <cell r="D1036">
            <v>36.1678</v>
          </cell>
        </row>
        <row r="1037">
          <cell r="A1037" t="str">
            <v>001.17.03880</v>
          </cell>
          <cell r="B1037" t="str">
            <v>Fornecimento e instalação de Quadro De Dist Embutir Metálico Com Porta P/ 12 Circuitos</v>
          </cell>
          <cell r="C1037" t="str">
            <v>UN</v>
          </cell>
          <cell r="D1037">
            <v>46.957799999999999</v>
          </cell>
        </row>
        <row r="1038">
          <cell r="A1038" t="str">
            <v>001.17.03900</v>
          </cell>
          <cell r="B1038" t="str">
            <v>Fornecimento e instalação de Quadro De Dist Embutir Metálico Com Porta P/ 18 Circuitos</v>
          </cell>
          <cell r="C1038" t="str">
            <v>UN</v>
          </cell>
          <cell r="D1038">
            <v>85.844800000000006</v>
          </cell>
        </row>
        <row r="1039">
          <cell r="A1039" t="str">
            <v>001.17.03920</v>
          </cell>
          <cell r="B1039" t="str">
            <v>Fornecimento e instalação de Quadro De Dist Tripolar Embutir C/ Barramento Com Porta 20 Circuitos 100 A</v>
          </cell>
          <cell r="C1039" t="str">
            <v>UN</v>
          </cell>
          <cell r="D1039">
            <v>134.12479999999999</v>
          </cell>
        </row>
        <row r="1040">
          <cell r="A1040" t="str">
            <v>001.17.03980</v>
          </cell>
          <cell r="B1040" t="str">
            <v>Fornecimento e instalação de Quadro De Dist Tripolar Embutir C/ Barramento Com Porta 24 Circuitos 100 A</v>
          </cell>
          <cell r="C1040" t="str">
            <v>UN</v>
          </cell>
          <cell r="D1040">
            <v>183.55170000000001</v>
          </cell>
        </row>
        <row r="1041">
          <cell r="A1041" t="str">
            <v>001.17.04000</v>
          </cell>
          <cell r="B1041" t="str">
            <v>Fornecimento e instalação de Quadro De Dist Tripolar Embutir C/ Barramento Com Porta 40 Circuitos 100 A</v>
          </cell>
          <cell r="C1041" t="str">
            <v>UN</v>
          </cell>
          <cell r="D1041">
            <v>418.18869999999998</v>
          </cell>
        </row>
        <row r="1042">
          <cell r="A1042" t="str">
            <v>001.17.04020</v>
          </cell>
          <cell r="B1042" t="str">
            <v>Fornecimento e instalação de Quadro De Dist Tripolar Embutir C/ Barramento Com Porta 50 Circuitos 100 A</v>
          </cell>
          <cell r="C1042" t="str">
            <v>UN</v>
          </cell>
          <cell r="D1042">
            <v>570.69560000000001</v>
          </cell>
        </row>
        <row r="1043">
          <cell r="A1043" t="str">
            <v>001.17.04060</v>
          </cell>
          <cell r="B1043" t="str">
            <v>Fornecimento e instalação de Quadro De Dist Tripolar Embutir C/ Barramento Com Porta 32 Circuitos 100 A</v>
          </cell>
          <cell r="C1043" t="str">
            <v>UN</v>
          </cell>
          <cell r="D1043">
            <v>197.90170000000001</v>
          </cell>
        </row>
        <row r="1044">
          <cell r="A1044" t="str">
            <v>001.17.04200</v>
          </cell>
          <cell r="B1044" t="str">
            <v>Fornecimento e Instalação de Disjuntor monofásico EL 10A da marca Eletromar ou Mesmo Padrão (UL)</v>
          </cell>
          <cell r="C1044" t="str">
            <v>UN</v>
          </cell>
          <cell r="D1044">
            <v>6.3827999999999996</v>
          </cell>
        </row>
        <row r="1045">
          <cell r="A1045" t="str">
            <v>001.17.04202</v>
          </cell>
          <cell r="B1045" t="str">
            <v>Fornecimento e Instalação de Disjuntor monofásico EL 15A da marca Eletromar ou Mesmo Padrão (UL)</v>
          </cell>
          <cell r="C1045" t="str">
            <v>UN</v>
          </cell>
          <cell r="D1045">
            <v>6.5027999999999997</v>
          </cell>
        </row>
        <row r="1046">
          <cell r="A1046" t="str">
            <v>001.17.04203</v>
          </cell>
          <cell r="B1046" t="str">
            <v>Fornecimento e Instalação de Disjuntor monofásico EL 20A da marca Eletromar ou Mesmo Padrão (UL)</v>
          </cell>
          <cell r="C1046" t="str">
            <v>UN</v>
          </cell>
          <cell r="D1046">
            <v>6.4518000000000004</v>
          </cell>
        </row>
        <row r="1047">
          <cell r="A1047" t="str">
            <v>001.17.04204</v>
          </cell>
          <cell r="B1047" t="str">
            <v>Fornecimento e Instalação de Disjuntor monofásico EL 25A da marca Eletromar ou Mesmo Padrão (UL)</v>
          </cell>
          <cell r="C1047" t="str">
            <v>UN</v>
          </cell>
          <cell r="D1047">
            <v>6.4518000000000004</v>
          </cell>
        </row>
        <row r="1048">
          <cell r="A1048" t="str">
            <v>001.17.04205</v>
          </cell>
          <cell r="B1048" t="str">
            <v>Fornecimento e Instalação de Disjuntor monofásico EL 30A da marca Eletromar ou Mesmo Padrão (UL)</v>
          </cell>
          <cell r="C1048" t="str">
            <v>UN</v>
          </cell>
          <cell r="D1048">
            <v>6.4428000000000001</v>
          </cell>
        </row>
        <row r="1049">
          <cell r="A1049" t="str">
            <v>001.17.04206</v>
          </cell>
          <cell r="B1049" t="str">
            <v>Fornecimento e Instalação de Disjuntor monofásico EL 35A da marca Eletromar ou Mesmo Padrão (UL)</v>
          </cell>
          <cell r="C1049" t="str">
            <v>UN</v>
          </cell>
          <cell r="D1049">
            <v>9.8287999999999993</v>
          </cell>
        </row>
        <row r="1050">
          <cell r="A1050" t="str">
            <v>001.17.04207</v>
          </cell>
          <cell r="B1050" t="str">
            <v>Fornecimento e Instalação de Disjuntor monofásico EL 40A da marca Eletromar ou Mesmo Padrão (UL)</v>
          </cell>
          <cell r="C1050" t="str">
            <v>UN</v>
          </cell>
          <cell r="D1050">
            <v>9.7338000000000005</v>
          </cell>
        </row>
        <row r="1051">
          <cell r="A1051" t="str">
            <v>001.17.04208</v>
          </cell>
          <cell r="B1051" t="str">
            <v>Fornecimento e Instalação de Disjuntor monofásico EL 50A da marca Eletromar ou Mesmo Padrão (UL)</v>
          </cell>
          <cell r="C1051" t="str">
            <v>UN</v>
          </cell>
          <cell r="D1051">
            <v>9.0527999999999995</v>
          </cell>
        </row>
        <row r="1052">
          <cell r="A1052" t="str">
            <v>001.17.04210</v>
          </cell>
          <cell r="B1052" t="str">
            <v>Fornecimento e Instalação de Disjuntor monofásico EL 60A da marca Eletromar ou Mesmo Padrão (UL)</v>
          </cell>
          <cell r="C1052" t="str">
            <v>UN</v>
          </cell>
          <cell r="D1052">
            <v>14.152799999999999</v>
          </cell>
        </row>
        <row r="1053">
          <cell r="A1053" t="str">
            <v>001.17.04212</v>
          </cell>
          <cell r="B1053" t="str">
            <v>Fornecimento e Instalação de Disjuntor monofásico EL 70A da marca Eletromar ou Mesmo Padrão (UL)</v>
          </cell>
          <cell r="C1053" t="str">
            <v>UN</v>
          </cell>
          <cell r="D1053">
            <v>14.152799999999999</v>
          </cell>
        </row>
        <row r="1054">
          <cell r="A1054" t="str">
            <v>001.17.04214</v>
          </cell>
          <cell r="B1054" t="str">
            <v>Fornecimento e Instalação de Disjuntor bifásico EL 10A da marca Eletromar ou Mesmo Padrão (UL)</v>
          </cell>
          <cell r="C1054" t="str">
            <v>UN</v>
          </cell>
          <cell r="D1054">
            <v>32.344799999999999</v>
          </cell>
        </row>
        <row r="1055">
          <cell r="A1055" t="str">
            <v>001.17.04216</v>
          </cell>
          <cell r="B1055" t="str">
            <v>Fornecimento e Instalação de Disjuntor bifásico EL 15A da marca Eletromar ou Mesmo Padrão (UL)</v>
          </cell>
          <cell r="C1055" t="str">
            <v>UN</v>
          </cell>
          <cell r="D1055">
            <v>30.945799999999998</v>
          </cell>
        </row>
        <row r="1056">
          <cell r="A1056" t="str">
            <v>001.17.04218</v>
          </cell>
          <cell r="B1056" t="str">
            <v>Fornecimento e Instalação de Disjuntor bifásico EL 20A da marca Eletromar ou Mesmo Padrão (UL)</v>
          </cell>
          <cell r="C1056" t="str">
            <v>UN</v>
          </cell>
          <cell r="D1056">
            <v>30.945799999999998</v>
          </cell>
        </row>
        <row r="1057">
          <cell r="A1057" t="str">
            <v>001.17.04220</v>
          </cell>
          <cell r="B1057" t="str">
            <v>Fornecimento e Instalação de Disjuntor bifásico EL 25A da marca Eletromar ou Mesmo Padrão (UL)</v>
          </cell>
          <cell r="C1057" t="str">
            <v>UN</v>
          </cell>
          <cell r="D1057">
            <v>30.945799999999998</v>
          </cell>
        </row>
        <row r="1058">
          <cell r="A1058" t="str">
            <v>001.17.04222</v>
          </cell>
          <cell r="B1058" t="str">
            <v>Fornecimento e Instalação de Disjuntor bifásico EL 30A da marca Eletromar ou Mesmo Padrão (UL)</v>
          </cell>
          <cell r="C1058" t="str">
            <v>UN</v>
          </cell>
          <cell r="D1058">
            <v>30.945799999999998</v>
          </cell>
        </row>
        <row r="1059">
          <cell r="A1059" t="str">
            <v>001.17.04224</v>
          </cell>
          <cell r="B1059" t="str">
            <v>Fornecimento e Instalação de Disjuntor bifásico EL 35A da marca Eletromar ou Mesmo Padrão (UL)</v>
          </cell>
          <cell r="C1059" t="str">
            <v>UN</v>
          </cell>
          <cell r="D1059">
            <v>32.344799999999999</v>
          </cell>
        </row>
        <row r="1060">
          <cell r="A1060" t="str">
            <v>001.17.04226</v>
          </cell>
          <cell r="B1060" t="str">
            <v>Fornecimento e Instalação de Disjuntor bifásico EL 40A da marca Eletromar ou Mesmo Padrão (UL)</v>
          </cell>
          <cell r="C1060" t="str">
            <v>UN</v>
          </cell>
          <cell r="D1060">
            <v>32.344799999999999</v>
          </cell>
        </row>
        <row r="1061">
          <cell r="A1061" t="str">
            <v>001.17.04228</v>
          </cell>
          <cell r="B1061" t="str">
            <v>Fornecimento e Instalação de Disjuntor bifásico EL 50A da marca Eletromar ou Mesmo Padrão (UL))</v>
          </cell>
          <cell r="C1061" t="str">
            <v>UN</v>
          </cell>
          <cell r="D1061">
            <v>32.344799999999999</v>
          </cell>
        </row>
        <row r="1062">
          <cell r="A1062" t="str">
            <v>001.17.04230</v>
          </cell>
          <cell r="B1062" t="str">
            <v>Fornecimento e Instalação de Disjuntor bifásico EL 60A da marca Eletromar ou Mesmo Padrão (UL)</v>
          </cell>
          <cell r="C1062" t="str">
            <v>UN</v>
          </cell>
          <cell r="D1062">
            <v>46.3628</v>
          </cell>
        </row>
        <row r="1063">
          <cell r="A1063" t="str">
            <v>001.17.04231</v>
          </cell>
          <cell r="B1063" t="str">
            <v>Fornecimento e Instalação de Disjuntor bifásico EL 70A da marca Eletromar ou Mesmo Padrão (UL)</v>
          </cell>
          <cell r="C1063" t="str">
            <v>UN</v>
          </cell>
          <cell r="D1063">
            <v>47.0608</v>
          </cell>
        </row>
        <row r="1064">
          <cell r="A1064" t="str">
            <v>001.17.04232</v>
          </cell>
          <cell r="B1064" t="str">
            <v>Fornecimento e Instalação de Disjuntor bifásico EL 90A da marca Eletromar ou Mesmo Padrão (UL)</v>
          </cell>
          <cell r="C1064" t="str">
            <v>UN</v>
          </cell>
          <cell r="D1064">
            <v>47.0608</v>
          </cell>
        </row>
        <row r="1065">
          <cell r="A1065" t="str">
            <v>001.17.04233</v>
          </cell>
          <cell r="B1065" t="str">
            <v>Fornecimento e Instalação de Disjuntor bifásico EL 100A da marca Eletromar ou Mesmo Padrão (UL)</v>
          </cell>
          <cell r="C1065" t="str">
            <v>UN</v>
          </cell>
          <cell r="D1065">
            <v>46.3628</v>
          </cell>
        </row>
        <row r="1066">
          <cell r="A1066" t="str">
            <v>001.17.04234</v>
          </cell>
          <cell r="B1066" t="str">
            <v>Fornecimento e Instalação de Disjuntor trifásico EL 10A  C da marca Eletromar ou Mesmo Padrão (UL)</v>
          </cell>
          <cell r="C1066" t="str">
            <v>UN</v>
          </cell>
          <cell r="D1066">
            <v>37.5886</v>
          </cell>
        </row>
        <row r="1067">
          <cell r="A1067" t="str">
            <v>001.17.04235</v>
          </cell>
          <cell r="B1067" t="str">
            <v>Fornecimento e Instalação de Disjuntor trifásico EL 15A  C da marca Eletromar ou Mesmo Padrão (UL)</v>
          </cell>
          <cell r="C1067" t="str">
            <v>UN</v>
          </cell>
          <cell r="D1067">
            <v>38.156599999999997</v>
          </cell>
        </row>
        <row r="1068">
          <cell r="A1068" t="str">
            <v>001.17.04236</v>
          </cell>
          <cell r="B1068" t="str">
            <v>Fornecimento e Instalação de Disjuntor trifásico EL 20A  C da marca Eletromar ou Mesmo Padrão (UL)</v>
          </cell>
          <cell r="C1068" t="str">
            <v>UN</v>
          </cell>
          <cell r="D1068">
            <v>36.9026</v>
          </cell>
        </row>
        <row r="1069">
          <cell r="A1069" t="str">
            <v>001.17.04237</v>
          </cell>
          <cell r="B1069" t="str">
            <v>Fornecimento e Instalação de Disjuntor trifásico EL 25A  C da marca Eletromar ou Mesmo Padrão (UL)</v>
          </cell>
          <cell r="C1069" t="str">
            <v>UN</v>
          </cell>
          <cell r="D1069">
            <v>37.0396</v>
          </cell>
        </row>
        <row r="1070">
          <cell r="A1070" t="str">
            <v>001.17.04238</v>
          </cell>
          <cell r="B1070" t="str">
            <v>Fornecimento e Instalação de Disjuntor trifásico EL 30A  C da marca Eletromar ou Mesmo Padrão (UL)</v>
          </cell>
          <cell r="C1070" t="str">
            <v>UN</v>
          </cell>
          <cell r="D1070">
            <v>37.459600000000002</v>
          </cell>
        </row>
        <row r="1071">
          <cell r="A1071" t="str">
            <v>001.17.04239</v>
          </cell>
          <cell r="B1071" t="str">
            <v>Fornecimento e Instalação de Disjuntor trifásico EL 35A  C da marca Eletromar ou Mesmo Padrão (UL)</v>
          </cell>
          <cell r="C1071" t="str">
            <v>UN</v>
          </cell>
          <cell r="D1071">
            <v>36.9026</v>
          </cell>
        </row>
        <row r="1072">
          <cell r="A1072" t="str">
            <v>001.17.04240</v>
          </cell>
          <cell r="B1072" t="str">
            <v>Fornecimento e Instalação de Disjuntor trifásico EL 40A  C da marca Eletromar ou Mesmo Padrão (UL)</v>
          </cell>
          <cell r="C1072" t="str">
            <v>UN</v>
          </cell>
          <cell r="D1072">
            <v>38.098599999999998</v>
          </cell>
        </row>
        <row r="1073">
          <cell r="A1073" t="str">
            <v>001.17.04241</v>
          </cell>
          <cell r="B1073" t="str">
            <v>Fornecimento e Instalação de Disjuntor trifásico EL 50A  C da marca Eletromar ou Mesmo Padrão (UL)</v>
          </cell>
          <cell r="C1073" t="str">
            <v>UN</v>
          </cell>
          <cell r="D1073">
            <v>38.818600000000004</v>
          </cell>
        </row>
        <row r="1074">
          <cell r="A1074" t="str">
            <v>001.17.04242</v>
          </cell>
          <cell r="B1074" t="str">
            <v>Fornecimento e Instalação de Disjuntor trifásico EL 60A  C da marca Eletromar ou Mesmo Padrão (UL)</v>
          </cell>
          <cell r="C1074" t="str">
            <v>UN</v>
          </cell>
          <cell r="D1074">
            <v>56.241599999999998</v>
          </cell>
        </row>
        <row r="1075">
          <cell r="A1075" t="str">
            <v>001.17.04243</v>
          </cell>
          <cell r="B1075" t="str">
            <v>Fornecimento e Instalação de Disjuntor trifásico EL 70A  C da marca Eletromar ou Mesmo Padrão (UL)</v>
          </cell>
          <cell r="C1075" t="str">
            <v>UN</v>
          </cell>
          <cell r="D1075">
            <v>56.241599999999998</v>
          </cell>
        </row>
        <row r="1076">
          <cell r="A1076" t="str">
            <v>001.17.04244</v>
          </cell>
          <cell r="B1076" t="str">
            <v>Fornecimento e Instalação de Disjuntor trifásico EL 90A  C da marca Eletromar ou Mesmo Padrão (UL)</v>
          </cell>
          <cell r="C1076" t="str">
            <v>UN</v>
          </cell>
          <cell r="D1076">
            <v>56.241599999999998</v>
          </cell>
        </row>
        <row r="1077">
          <cell r="A1077" t="str">
            <v>001.17.04245</v>
          </cell>
          <cell r="B1077" t="str">
            <v>Fornecimento e Instalação de Disjuntor trifásico EL 100A  C da marca Eletromar ou Mesmo Padrão (UL)</v>
          </cell>
          <cell r="C1077" t="str">
            <v>UN</v>
          </cell>
          <cell r="D1077">
            <v>56.241599999999998</v>
          </cell>
        </row>
        <row r="1078">
          <cell r="A1078" t="str">
            <v>001.17.04246</v>
          </cell>
          <cell r="B1078" t="str">
            <v>Fornecimento e Instalação de Disjuntor trifásico EL 120A  CA da marca Eletromar ou Mesmo Padrão (UL)</v>
          </cell>
          <cell r="C1078" t="str">
            <v>UN</v>
          </cell>
          <cell r="D1078">
            <v>168.3416</v>
          </cell>
        </row>
        <row r="1079">
          <cell r="A1079" t="str">
            <v>001.17.04247</v>
          </cell>
          <cell r="B1079" t="str">
            <v>Fornecimento e Instalação de Disjuntor trifásico EL 125A  CA da marca Eletromar ou Mesmo Padrão (UL)</v>
          </cell>
          <cell r="C1079" t="str">
            <v>UN</v>
          </cell>
          <cell r="D1079">
            <v>166.66159999999999</v>
          </cell>
        </row>
        <row r="1080">
          <cell r="A1080" t="str">
            <v>001.17.04248</v>
          </cell>
          <cell r="B1080" t="str">
            <v>Fornecimento e Instalação de Disjuntor trifásico EL 150A  CA da marca Eletromar ou Mesmo Padrão (UL)</v>
          </cell>
          <cell r="C1080" t="str">
            <v>UN</v>
          </cell>
          <cell r="D1080">
            <v>157.05160000000001</v>
          </cell>
        </row>
        <row r="1081">
          <cell r="A1081" t="str">
            <v>001.17.04249</v>
          </cell>
          <cell r="B1081" t="str">
            <v>Fornecimento e Instalação de Disjuntor trifásico EL 175A  CA da marca Eletromar ou Mesmo Padrão (UL)</v>
          </cell>
          <cell r="C1081" t="str">
            <v>UN</v>
          </cell>
          <cell r="D1081">
            <v>157.05160000000001</v>
          </cell>
        </row>
        <row r="1082">
          <cell r="A1082" t="str">
            <v>001.17.04250</v>
          </cell>
          <cell r="B1082" t="str">
            <v>Fornecimento e Instalação de Disjuntor trifásico EL 200A  CA da marca Eletromar ou Mesmo Padrão (UL)</v>
          </cell>
          <cell r="C1082" t="str">
            <v>UN</v>
          </cell>
          <cell r="D1082">
            <v>157.05160000000001</v>
          </cell>
        </row>
        <row r="1083">
          <cell r="A1083" t="str">
            <v>001.17.04251</v>
          </cell>
          <cell r="B1083" t="str">
            <v>Fornecimento e Instalação de Disjuntor trifásico EL 225A  CA da marca Eletromar ou Mesmo Padrão (UL)</v>
          </cell>
          <cell r="C1083" t="str">
            <v>UN</v>
          </cell>
          <cell r="D1083">
            <v>166.66159999999999</v>
          </cell>
        </row>
        <row r="1084">
          <cell r="A1084" t="str">
            <v>001.17.04252</v>
          </cell>
          <cell r="B1084" t="str">
            <v>Fornecimento e Instalação de Disjuntor trifásico EL 250A  CA da marca Eletromar ou Mesmo Padrão (UL)</v>
          </cell>
          <cell r="C1084" t="str">
            <v>UN</v>
          </cell>
          <cell r="D1084">
            <v>435.9076</v>
          </cell>
        </row>
        <row r="1085">
          <cell r="A1085" t="str">
            <v>001.17.04253</v>
          </cell>
          <cell r="B1085" t="str">
            <v>Fornecimento e Instalação de Disjuntor trifásico EL 300A  KI da marca Eletromar ou Mesmo Padrão (UL)</v>
          </cell>
          <cell r="C1085" t="str">
            <v>UN</v>
          </cell>
          <cell r="D1085">
            <v>1739.0686000000001</v>
          </cell>
        </row>
        <row r="1086">
          <cell r="A1086" t="str">
            <v>001.17.04254</v>
          </cell>
          <cell r="B1086" t="str">
            <v>Fornecimento e Instalação de Disjuntor trifásico EL 350A  KI da marca Eletromar ou Mesmo Padrão (UL)</v>
          </cell>
          <cell r="C1086" t="str">
            <v>UN</v>
          </cell>
          <cell r="D1086">
            <v>1739.0686000000001</v>
          </cell>
        </row>
        <row r="1087">
          <cell r="A1087" t="str">
            <v>001.17.04255</v>
          </cell>
          <cell r="B1087" t="str">
            <v>Fornecimento e Instalação de Disjuntor trifásico EL 400A  KI da marca Eletromar ou Mesmo Padrão (UL)</v>
          </cell>
          <cell r="C1087" t="str">
            <v>UN</v>
          </cell>
          <cell r="D1087">
            <v>1657.1786</v>
          </cell>
        </row>
        <row r="1088">
          <cell r="A1088" t="str">
            <v>001.17.04256</v>
          </cell>
          <cell r="B1088" t="str">
            <v>Fornecimento e Instalação de Disjuntor trifásico EL 500A  LI da marca Eletromar ou Mesmo Padrão (UL)</v>
          </cell>
          <cell r="C1088" t="str">
            <v>UN</v>
          </cell>
          <cell r="D1088">
            <v>2994.7356</v>
          </cell>
        </row>
        <row r="1089">
          <cell r="A1089" t="str">
            <v>001.17.04257</v>
          </cell>
          <cell r="B1089" t="str">
            <v>Fornecimento e Instalação de Disjuntor trifásico EL 600A  LI da marca Eletromar ou Mesmo Padrão (UL)</v>
          </cell>
          <cell r="C1089" t="str">
            <v>UN</v>
          </cell>
          <cell r="D1089">
            <v>2994.7356</v>
          </cell>
        </row>
        <row r="1090">
          <cell r="A1090" t="str">
            <v>001.17.04258</v>
          </cell>
          <cell r="B1090" t="str">
            <v>Fornecimento e Instalação de Disjuntor trifásico EL 630A  LI da marca Eletromar ou Mesmo Padrão (UL)</v>
          </cell>
          <cell r="C1090" t="str">
            <v>UN</v>
          </cell>
          <cell r="D1090">
            <v>2994.7356</v>
          </cell>
        </row>
        <row r="1091">
          <cell r="A1091" t="str">
            <v>001.17.04259</v>
          </cell>
          <cell r="B1091" t="str">
            <v>Fornecimento e Instalação de Disjuntor trifásico EL 700A  LI da marca Eletromar ou Mesmo Padrão (UL)</v>
          </cell>
          <cell r="C1091" t="str">
            <v>UN</v>
          </cell>
          <cell r="D1091">
            <v>5358.4516000000003</v>
          </cell>
        </row>
        <row r="1092">
          <cell r="A1092" t="str">
            <v>001.17.04260</v>
          </cell>
          <cell r="B1092" t="str">
            <v>Fornecimento e Instalação de Disjuntor trifásico EL 800A  LI da marca Eletromar ou Mesmo Padrão (UL)</v>
          </cell>
          <cell r="C1092" t="str">
            <v>UN</v>
          </cell>
          <cell r="D1092">
            <v>5358.4516000000003</v>
          </cell>
        </row>
        <row r="1093">
          <cell r="A1093" t="str">
            <v>001.17.04261</v>
          </cell>
          <cell r="B1093" t="str">
            <v>Fornecimento e Instalação de Disjuntor mini monopolar 6A B da marca Siemens ou Mesmo Padrão (DIN)</v>
          </cell>
          <cell r="C1093" t="str">
            <v>UN</v>
          </cell>
          <cell r="D1093">
            <v>24.9558</v>
          </cell>
        </row>
        <row r="1094">
          <cell r="A1094" t="str">
            <v>001.17.04263</v>
          </cell>
          <cell r="B1094" t="str">
            <v>Fornecimento e Instalação de Disjuntor mini monopolar 25A B da marca Siemens ou Mesmo Padrão (DIN)</v>
          </cell>
          <cell r="C1094" t="str">
            <v>UN</v>
          </cell>
          <cell r="D1094">
            <v>8.4428000000000001</v>
          </cell>
        </row>
        <row r="1095">
          <cell r="A1095" t="str">
            <v>001.17.04265</v>
          </cell>
          <cell r="B1095" t="str">
            <v>Fornecimento e Instalação de Disjuntor mini monopolar 32A B da marca Siemens ou Mesmo Padrão (DIN)</v>
          </cell>
          <cell r="C1095" t="str">
            <v>UN</v>
          </cell>
          <cell r="D1095">
            <v>8.5578000000000003</v>
          </cell>
        </row>
        <row r="1096">
          <cell r="A1096" t="str">
            <v>001.17.04267</v>
          </cell>
          <cell r="B1096" t="str">
            <v>Fornecimento e Instalação de Disjuntor mini bipolar 6A C da marca Siemens ou Mesmo Padrão (DIN)</v>
          </cell>
          <cell r="C1096" t="str">
            <v>UN</v>
          </cell>
          <cell r="D1096">
            <v>97.156800000000004</v>
          </cell>
        </row>
        <row r="1097">
          <cell r="A1097" t="str">
            <v>001.17.04269</v>
          </cell>
          <cell r="B1097" t="str">
            <v>Fornecimento e Instalação de Disjuntor mini bipolar 10A C da marca Siemens ou Mesmo Padrão (DIN)</v>
          </cell>
          <cell r="C1097" t="str">
            <v>UN</v>
          </cell>
          <cell r="D1097">
            <v>54.020800000000001</v>
          </cell>
        </row>
        <row r="1098">
          <cell r="A1098" t="str">
            <v>001.17.04271</v>
          </cell>
          <cell r="B1098" t="str">
            <v>Fornecimento e Instalação de Disjuntor mini bipolar 16A C da marca Siemens ou Mesmo Padrão (DIN)</v>
          </cell>
          <cell r="C1098" t="str">
            <v>UN</v>
          </cell>
          <cell r="D1098">
            <v>53.877800000000001</v>
          </cell>
        </row>
        <row r="1099">
          <cell r="A1099" t="str">
            <v>001.17.04273</v>
          </cell>
          <cell r="B1099" t="str">
            <v>Fornecimento e Instalação de Disjuntor mini bipolar 20A C da marca Siemens ou Mesmo Padrão (DIN)</v>
          </cell>
          <cell r="C1099" t="str">
            <v>UN</v>
          </cell>
          <cell r="D1099">
            <v>54.020800000000001</v>
          </cell>
        </row>
        <row r="1100">
          <cell r="A1100" t="str">
            <v>001.17.04275</v>
          </cell>
          <cell r="B1100" t="str">
            <v>Fornecimento e Instalação de Disjuntor mini bipolar 32A C da marca Siemens ou Mesmo Padrão (DIN)</v>
          </cell>
          <cell r="C1100" t="str">
            <v>UN</v>
          </cell>
          <cell r="D1100">
            <v>54.020800000000001</v>
          </cell>
        </row>
        <row r="1101">
          <cell r="A1101" t="str">
            <v>001.17.04277</v>
          </cell>
          <cell r="B1101" t="str">
            <v>Fornecimento e Instalação de Disjuntor mini bipolar 63A C da marca Siemens ou Mesmo Padrão (DIN)</v>
          </cell>
          <cell r="C1101" t="str">
            <v>UN</v>
          </cell>
          <cell r="D1101">
            <v>75.750799999999998</v>
          </cell>
        </row>
        <row r="1102">
          <cell r="A1102" t="str">
            <v>001.17.04279</v>
          </cell>
          <cell r="B1102" t="str">
            <v>Fornecimento e Instalação de Disjuntor mini bipolar 80A C da marca Siemens ou Mesmo Padrão (DIN)</v>
          </cell>
          <cell r="C1102" t="str">
            <v>UN</v>
          </cell>
          <cell r="D1102">
            <v>75.750799999999998</v>
          </cell>
        </row>
        <row r="1103">
          <cell r="A1103" t="str">
            <v>001.17.04281</v>
          </cell>
          <cell r="B1103" t="str">
            <v>Fornecimento e Instalação de Disjuntor mini bipolar 2A C da marca Siemens ou Mesmo Padrão (DIN)</v>
          </cell>
          <cell r="C1103" t="str">
            <v>UN</v>
          </cell>
          <cell r="D1103">
            <v>97.156800000000004</v>
          </cell>
        </row>
        <row r="1104">
          <cell r="A1104" t="str">
            <v>001.17.04283</v>
          </cell>
          <cell r="B1104" t="str">
            <v>Fornecimento e Instalação de Disjuntor mini tripolar G 13A C da marca Siemens ou Mesmo Padrão (DIN)</v>
          </cell>
          <cell r="C1104" t="str">
            <v>UN</v>
          </cell>
          <cell r="D1104">
            <v>60.380600000000001</v>
          </cell>
        </row>
        <row r="1105">
          <cell r="A1105" t="str">
            <v>001.17.04285</v>
          </cell>
          <cell r="B1105" t="str">
            <v>Fornecimento e Instalação de Disjuntor mini tripolar G 25A C da marca Siemens ou Mesmo Padrão (DIN)</v>
          </cell>
          <cell r="C1105" t="str">
            <v>UN</v>
          </cell>
          <cell r="D1105">
            <v>60.380600000000001</v>
          </cell>
        </row>
        <row r="1106">
          <cell r="A1106" t="str">
            <v>001.17.04287</v>
          </cell>
          <cell r="B1106" t="str">
            <v>Fornecimento e Instalação de Disjuntor mini tripolar G 32A C da marca Siemens ou Mesmo Padrão (DIN)</v>
          </cell>
          <cell r="C1106" t="str">
            <v>UN</v>
          </cell>
          <cell r="D1106">
            <v>60.380600000000001</v>
          </cell>
        </row>
        <row r="1107">
          <cell r="A1107" t="str">
            <v>001.17.04289</v>
          </cell>
          <cell r="B1107" t="str">
            <v>Fornecimento e Instalação de Disjuntor mini tripolar G 40A C da marca Siemens ou Mesmo Padrão (DIN)</v>
          </cell>
          <cell r="C1107" t="str">
            <v>UN</v>
          </cell>
          <cell r="D1107">
            <v>60.380600000000001</v>
          </cell>
        </row>
        <row r="1108">
          <cell r="A1108" t="str">
            <v>001.17.04291</v>
          </cell>
          <cell r="B1108" t="str">
            <v>Fornecimento e Instalação de Disjuntor mini tripolar G 70A C da marca Siemens ou Mesmo Padrão (DIN)</v>
          </cell>
          <cell r="C1108" t="str">
            <v>UN</v>
          </cell>
          <cell r="D1108">
            <v>86.239599999999996</v>
          </cell>
        </row>
        <row r="1109">
          <cell r="A1109" t="str">
            <v>001.17.04293</v>
          </cell>
          <cell r="B1109" t="str">
            <v>Fornecimento e Instalação de Disjuntor mini tripolar G 80A C da marca Siemens ou Mesmo Padrão (DIN)</v>
          </cell>
          <cell r="C1109" t="str">
            <v>UN</v>
          </cell>
          <cell r="D1109">
            <v>86.239599999999996</v>
          </cell>
        </row>
        <row r="1110">
          <cell r="A1110" t="str">
            <v>001.17.04300</v>
          </cell>
          <cell r="B1110" t="str">
            <v>Fornecimento e Instalação de Interruptor Simples de embutir 1 tecla 10 A - 250V com espelho para caixa 4x2"""""""", Linha Popular</v>
          </cell>
          <cell r="C1110" t="str">
            <v>CJ</v>
          </cell>
          <cell r="D1110">
            <v>4.8750999999999998</v>
          </cell>
        </row>
        <row r="1111">
          <cell r="A1111" t="str">
            <v>001.17.04302</v>
          </cell>
          <cell r="B1111" t="str">
            <v>Fornecimento e Instalação de Interruptor Simples de Embutir 2 teclas 10 A - 250V com espelho para caixa 4x2"""""""", Linha Popular</v>
          </cell>
          <cell r="C1111" t="str">
            <v>CJ</v>
          </cell>
          <cell r="D1111">
            <v>7.0251000000000001</v>
          </cell>
        </row>
        <row r="1112">
          <cell r="A1112" t="str">
            <v>001.17.04304</v>
          </cell>
          <cell r="B1112" t="str">
            <v>Fornecimento e Instalação de Interruptor Simples de Embutir 3 teclas 10 A - 250V com espelho para caixa 4x2"""""""", Linha Popular</v>
          </cell>
          <cell r="C1112" t="str">
            <v>CJ</v>
          </cell>
          <cell r="D1112">
            <v>9.1651000000000007</v>
          </cell>
        </row>
        <row r="1113">
          <cell r="A1113" t="str">
            <v>001.17.04310</v>
          </cell>
          <cell r="B1113" t="str">
            <v>Fornecimento e Instalação de Interruptor Paralelo de Embutir 1 tecla 10 A - 250V com espelho para caixa 4x2"""""""", Linha Popular</v>
          </cell>
          <cell r="C1113" t="str">
            <v>CJ</v>
          </cell>
          <cell r="D1113">
            <v>5.6051000000000002</v>
          </cell>
        </row>
        <row r="1114">
          <cell r="A1114" t="str">
            <v>001.17.04312</v>
          </cell>
          <cell r="B1114" t="str">
            <v>Fornecimento e Instalação de Interruptor Paralelo de Embutir 2 teclas 10 A - 250V com espelho para caixa 4x2"""""""", Linha Popular</v>
          </cell>
          <cell r="C1114" t="str">
            <v>CJ</v>
          </cell>
          <cell r="D1114">
            <v>8.4750999999999994</v>
          </cell>
        </row>
        <row r="1115">
          <cell r="A1115" t="str">
            <v>001.17.04314</v>
          </cell>
          <cell r="B1115" t="str">
            <v>Fornecimento e Instalação de Interruptor Paralelo 3 teclas de Embutir 10 A - 250V com espelho para caixa 4x2"""""""", Linha Popular</v>
          </cell>
          <cell r="C1115" t="str">
            <v>CJ</v>
          </cell>
          <cell r="D1115">
            <v>11.805099999999999</v>
          </cell>
        </row>
        <row r="1116">
          <cell r="A1116" t="str">
            <v>001.17.04316</v>
          </cell>
          <cell r="B1116" t="str">
            <v>Fornecimento e Instalação de Conjunto de Interruptor Simples e Tomada 2P universal de Embutir 10 A - 250V com espelho para caixa 4x2"""""""", Linha Popular</v>
          </cell>
          <cell r="C1116" t="str">
            <v>CJ</v>
          </cell>
          <cell r="D1116">
            <v>7.2651000000000003</v>
          </cell>
        </row>
        <row r="1117">
          <cell r="A1117" t="str">
            <v>001.17.04320</v>
          </cell>
          <cell r="B1117" t="str">
            <v>Fornecimento e Instalação de Conjunto de Interruptor Paralelo e Tomada 2P universal de Embutir 10 A - 250V com espelho para caixa 4x2"""""""", Linha Popular</v>
          </cell>
          <cell r="C1117" t="str">
            <v>CJ</v>
          </cell>
          <cell r="D1117">
            <v>8.0650999999999993</v>
          </cell>
        </row>
        <row r="1118">
          <cell r="A1118" t="str">
            <v>001.17.04324</v>
          </cell>
          <cell r="B1118" t="str">
            <v>Fornecimento e Instalação de Interruptor Bipolar de Embutir 25 A - 250V com espelho para caixa 4x2"""""""", Linha Popular</v>
          </cell>
          <cell r="C1118" t="str">
            <v>CJ</v>
          </cell>
          <cell r="D1118">
            <v>35.7851</v>
          </cell>
        </row>
        <row r="1119">
          <cell r="A1119" t="str">
            <v>001.17.04326</v>
          </cell>
          <cell r="B1119" t="str">
            <v>Fornecimento e Instalação de Tomada  2P universal de Embutir 10 A - 250V com espelho para caixa 4x2"""""""", Linha Popular</v>
          </cell>
          <cell r="C1119" t="str">
            <v>CJ</v>
          </cell>
          <cell r="D1119">
            <v>4.8750999999999998</v>
          </cell>
        </row>
        <row r="1120">
          <cell r="A1120" t="str">
            <v>001.17.04328</v>
          </cell>
          <cell r="B1120" t="str">
            <v>Fornecimento e Instalação de Tomada  2P+T universal de Embutir 10 A - 250V com espelho para caixa 4x2"""""""", Linha Popular</v>
          </cell>
          <cell r="C1120" t="str">
            <v>CJ</v>
          </cell>
          <cell r="D1120">
            <v>6.4250999999999996</v>
          </cell>
        </row>
        <row r="1121">
          <cell r="A1121" t="str">
            <v>001.17.04330</v>
          </cell>
          <cell r="B1121" t="str">
            <v>Fornecimento e Instalação de Tomada  2P+T universal de Embutir 15 A - 250V para informática com espelho para caixa 4x2"""""""", Linha Popular</v>
          </cell>
          <cell r="C1121" t="str">
            <v>CJ</v>
          </cell>
          <cell r="D1121">
            <v>6.4250999999999996</v>
          </cell>
        </row>
        <row r="1122">
          <cell r="A1122" t="str">
            <v>001.17.04332</v>
          </cell>
          <cell r="B1122" t="str">
            <v>Fornecimento e Instalação de Tomada 3P de Embutir 20 A - 250V para Ar Condicionado, Linha Popular</v>
          </cell>
          <cell r="C1122" t="str">
            <v>CJ</v>
          </cell>
          <cell r="D1122">
            <v>6.5050999999999997</v>
          </cell>
        </row>
        <row r="1123">
          <cell r="A1123" t="str">
            <v>001.17.04338</v>
          </cell>
          <cell r="B1123" t="str">
            <v>Fornecimento e Instalação de Tomada  2P+T universal 15 A - 250V para informática de Embutir no piso com espelho para latão em caixa 4x2"""""""", Linha Popular</v>
          </cell>
          <cell r="C1123" t="str">
            <v>CJ</v>
          </cell>
          <cell r="D1123">
            <v>17.275099999999998</v>
          </cell>
        </row>
        <row r="1124">
          <cell r="A1124" t="str">
            <v>001.17.04346</v>
          </cell>
          <cell r="B1124" t="str">
            <v>Interruptor Simples de embutir 1 tecla 10 A - 250V com espelho para caixa 4x2"""""""", Linha Pratis ou Mesmo Padrão</v>
          </cell>
          <cell r="C1124" t="str">
            <v>CJ</v>
          </cell>
          <cell r="D1124">
            <v>5.6951000000000001</v>
          </cell>
        </row>
        <row r="1125">
          <cell r="A1125" t="str">
            <v>001.17.04440</v>
          </cell>
          <cell r="B1125" t="str">
            <v>Fornecimento e instalação de conjunto arstrop com tomada bipolar mais polo terra e disjuntor termomagnético Bipolar de 30A/250v para embutir UL, em caixa metálica de 4"""" x 4"""" x 2""""</v>
          </cell>
          <cell r="C1125" t="str">
            <v>CJ</v>
          </cell>
          <cell r="D1125">
            <v>66.710400000000007</v>
          </cell>
        </row>
        <row r="1126">
          <cell r="A1126" t="str">
            <v>001.17.04480</v>
          </cell>
          <cell r="B1126" t="str">
            <v>Fornecimento e instalação de conjunto arstop para computador com disjuntor bipolar de 10A/250v e tomada 2P+T em caixa de 10 x 10 x 5 cm, cor marfim</v>
          </cell>
          <cell r="C1126" t="str">
            <v>CJ</v>
          </cell>
          <cell r="D1126">
            <v>36.090400000000002</v>
          </cell>
        </row>
        <row r="1127">
          <cell r="A1127" t="str">
            <v>001.17.05440</v>
          </cell>
          <cell r="B1127" t="str">
            <v>Fornecimento e instalação de campainha de timbre tipo residencial 50/60hz para embutir com caixa metálica 4""""""""x2""""""""</v>
          </cell>
          <cell r="C1127" t="str">
            <v>CJ</v>
          </cell>
          <cell r="D1127">
            <v>17.657599999999999</v>
          </cell>
        </row>
        <row r="1128">
          <cell r="A1128" t="str">
            <v>001.17.05460</v>
          </cell>
          <cell r="B1128" t="str">
            <v>Fornecimento e instalação de campainha de timbre tipo residencial 50/60hz para embutir sem caixa metálica 4""""""""x2""""""""</v>
          </cell>
          <cell r="C1128" t="str">
            <v>UN</v>
          </cell>
          <cell r="D1128">
            <v>15.4504</v>
          </cell>
        </row>
        <row r="1129">
          <cell r="A1129" t="str">
            <v>001.17.05480</v>
          </cell>
          <cell r="B1129" t="str">
            <v>Fornecimento e instalação de campainha de alta potência 50/60hz 110 v com timbre de diâm. 150.00mm 100db</v>
          </cell>
          <cell r="C1129" t="str">
            <v>UN</v>
          </cell>
          <cell r="D1129">
            <v>160.1044</v>
          </cell>
        </row>
        <row r="1130">
          <cell r="A1130" t="str">
            <v>001.17.05500</v>
          </cell>
          <cell r="B1130" t="str">
            <v>Fornecimento e instalação de campainha de alta potência 50/60hz 110 v com timbre de diâm. 250.00mm 104db</v>
          </cell>
          <cell r="C1130" t="str">
            <v>UN</v>
          </cell>
          <cell r="D1130">
            <v>217.1044</v>
          </cell>
        </row>
        <row r="1131">
          <cell r="A1131" t="str">
            <v>001.17.05520</v>
          </cell>
          <cell r="B1131" t="str">
            <v>Fornecimento e instalação de ventilador de teto c/rot em sentido dir/inverso c/4 pas de Madeira 60hz 110v c/ interuptor tipo reostado p/2 setores e com capacitor</v>
          </cell>
          <cell r="C1131" t="str">
            <v>CJ</v>
          </cell>
          <cell r="D1131">
            <v>136.4348</v>
          </cell>
        </row>
        <row r="1132">
          <cell r="A1132" t="str">
            <v>001.17.05602</v>
          </cell>
          <cell r="B1132" t="str">
            <v>Fornecimento e instalação de luminária tipo calha industrial e comercial com lâmpada fluorescente 2 x 20w, reator alto fator de potência partida rápida e acessórios</v>
          </cell>
          <cell r="C1132" t="str">
            <v>CJ</v>
          </cell>
          <cell r="D1132">
            <v>49.6113</v>
          </cell>
        </row>
        <row r="1133">
          <cell r="A1133" t="str">
            <v>001.17.05604</v>
          </cell>
          <cell r="B1133" t="str">
            <v>Fornecimento e instalação de luminária tipo calha industrial e comercial com lâmpada fluorescente 2 x 40w, reator alto fator de potência partida rápida e acessórios</v>
          </cell>
          <cell r="C1133" t="str">
            <v>CJ</v>
          </cell>
          <cell r="D1133">
            <v>54.011299999999999</v>
          </cell>
        </row>
        <row r="1134">
          <cell r="A1134" t="str">
            <v>001.17.05606</v>
          </cell>
          <cell r="B1134" t="str">
            <v>Fornecimento e instalação de luminária tipo arandela em ferro pintado para uso externo com lâmapada incandescente 1x60w/127v (Tipo Tartaruga)</v>
          </cell>
          <cell r="C1134" t="str">
            <v>CJ</v>
          </cell>
          <cell r="D1134">
            <v>21.4391</v>
          </cell>
        </row>
        <row r="1135">
          <cell r="A1135" t="str">
            <v>001.17.05608</v>
          </cell>
          <cell r="B1135" t="str">
            <v>Fornecimento e instalação de luminária bloco autônomo de iluminação de emergência com 2 projetores</v>
          </cell>
          <cell r="C1135" t="str">
            <v>UN</v>
          </cell>
          <cell r="D1135">
            <v>153.58699999999999</v>
          </cell>
        </row>
        <row r="1136">
          <cell r="A1136" t="str">
            <v>001.17.05620</v>
          </cell>
          <cell r="B1136" t="str">
            <v>Fornecimento e instalação de chuveiro elétrico Maxi-Banho 2500w-110/220v</v>
          </cell>
          <cell r="C1136" t="str">
            <v>CJ</v>
          </cell>
          <cell r="D1136">
            <v>32.261800000000001</v>
          </cell>
        </row>
        <row r="1137">
          <cell r="A1137" t="str">
            <v>001.17.05660</v>
          </cell>
          <cell r="B1137" t="str">
            <v>Fornecimento e instalação de baquelite s/ chave p/ lâmpada incandescente</v>
          </cell>
          <cell r="C1137" t="str">
            <v>UN</v>
          </cell>
          <cell r="D1137">
            <v>1.9875</v>
          </cell>
        </row>
        <row r="1138">
          <cell r="A1138" t="str">
            <v>001.17.05680</v>
          </cell>
          <cell r="B1138" t="str">
            <v>Fornecimento e instalação de baquelite c/ chave p/ lâmpada incandescente</v>
          </cell>
          <cell r="C1138" t="str">
            <v>UN</v>
          </cell>
          <cell r="D1138">
            <v>2.9375</v>
          </cell>
        </row>
        <row r="1139">
          <cell r="A1139" t="str">
            <v>001.17.05700</v>
          </cell>
          <cell r="B1139" t="str">
            <v>Fornecimento e instalação de soquete p/ lâmpada fluorescente</v>
          </cell>
          <cell r="C1139" t="str">
            <v>UN</v>
          </cell>
          <cell r="D1139">
            <v>1.1301000000000001</v>
          </cell>
        </row>
        <row r="1140">
          <cell r="A1140" t="str">
            <v>001.17.05740</v>
          </cell>
          <cell r="B1140" t="str">
            <v>Fornecimento e instalação de Soquete De Porcelana P/ Lâmpada Comum  E 27</v>
          </cell>
          <cell r="C1140" t="str">
            <v>UN</v>
          </cell>
          <cell r="D1140">
            <v>3.3273999999999999</v>
          </cell>
        </row>
        <row r="1141">
          <cell r="A1141" t="str">
            <v>001.17.05760</v>
          </cell>
          <cell r="B1141" t="str">
            <v>Fornecimento e instalação de Soquete De Porcelana P/ Lâmpada Comum  E 40</v>
          </cell>
          <cell r="C1141" t="str">
            <v>UN</v>
          </cell>
          <cell r="D1141">
            <v>7.5263</v>
          </cell>
        </row>
        <row r="1142">
          <cell r="A1142" t="str">
            <v>001.17.05780</v>
          </cell>
          <cell r="B1142" t="str">
            <v>Fornecimento e instalação de lâmpada vapor de sódio 250w</v>
          </cell>
          <cell r="C1142" t="str">
            <v>UN</v>
          </cell>
          <cell r="D1142">
            <v>32.656300000000002</v>
          </cell>
        </row>
        <row r="1143">
          <cell r="A1143" t="str">
            <v>001.17.05800</v>
          </cell>
          <cell r="B1143" t="str">
            <v>Fornecimento e instalação de lâmpada fluorescente pl com reator - 25w/127v</v>
          </cell>
          <cell r="C1143" t="str">
            <v>UN</v>
          </cell>
          <cell r="D1143">
            <v>13.1663</v>
          </cell>
        </row>
        <row r="1144">
          <cell r="A1144" t="str">
            <v>001.17.05820</v>
          </cell>
          <cell r="B1144" t="str">
            <v>Fornecimento e instalação de lâmpada mista 160w/220v</v>
          </cell>
          <cell r="C1144" t="str">
            <v>UN</v>
          </cell>
          <cell r="D1144">
            <v>9.1163000000000007</v>
          </cell>
        </row>
        <row r="1145">
          <cell r="A1145" t="str">
            <v>001.17.05840</v>
          </cell>
          <cell r="B1145" t="str">
            <v>Fornecimento e instalação de lâmpada mista 250w/220v</v>
          </cell>
          <cell r="C1145" t="str">
            <v>UN</v>
          </cell>
          <cell r="D1145">
            <v>12.6563</v>
          </cell>
        </row>
        <row r="1146">
          <cell r="A1146" t="str">
            <v>001.17.05860</v>
          </cell>
          <cell r="B1146" t="str">
            <v>Fornecimento e instalação de lâmpada mista 500w/220v</v>
          </cell>
          <cell r="C1146" t="str">
            <v>UN</v>
          </cell>
          <cell r="D1146">
            <v>28.0063</v>
          </cell>
        </row>
        <row r="1147">
          <cell r="A1147" t="str">
            <v>001.17.05880</v>
          </cell>
          <cell r="B1147" t="str">
            <v>Fornecimento e instalação de lâmpada hospitalar p/ sala cirurgica """"""""seyalitica"""""""" 250w/220v</v>
          </cell>
          <cell r="C1147" t="str">
            <v>UN</v>
          </cell>
          <cell r="D1147">
            <v>83.666300000000007</v>
          </cell>
        </row>
        <row r="1148">
          <cell r="A1148" t="str">
            <v>001.17.05900</v>
          </cell>
          <cell r="B1148" t="str">
            <v>Fornecimento e instalação de lâmpada a vapor de mercúrio de alta pressão 400 w</v>
          </cell>
          <cell r="C1148" t="str">
            <v>UN</v>
          </cell>
          <cell r="D1148">
            <v>30.656300000000002</v>
          </cell>
        </row>
        <row r="1149">
          <cell r="A1149" t="str">
            <v>001.17.05920</v>
          </cell>
          <cell r="B1149" t="str">
            <v>Fornecimento e instalação de lâmpada incandescente 60 w</v>
          </cell>
          <cell r="C1149" t="str">
            <v>UN</v>
          </cell>
          <cell r="D1149">
            <v>1.5063</v>
          </cell>
        </row>
        <row r="1150">
          <cell r="A1150" t="str">
            <v>001.17.05940</v>
          </cell>
          <cell r="B1150" t="str">
            <v>Fornecimento e instalação de lâmpada incandescente 100 w</v>
          </cell>
          <cell r="C1150" t="str">
            <v>UN</v>
          </cell>
          <cell r="D1150">
            <v>1.8463000000000001</v>
          </cell>
        </row>
        <row r="1151">
          <cell r="A1151" t="str">
            <v>001.17.05960</v>
          </cell>
          <cell r="B1151" t="str">
            <v>Fornecimento e instalação de lâmpada incandescente 150 w</v>
          </cell>
          <cell r="C1151" t="str">
            <v>UN</v>
          </cell>
          <cell r="D1151">
            <v>2.3963000000000001</v>
          </cell>
        </row>
        <row r="1152">
          <cell r="A1152" t="str">
            <v>001.17.05980</v>
          </cell>
          <cell r="B1152" t="str">
            <v>Fornecimento e instalação de lâmpada incandescente 200 w</v>
          </cell>
          <cell r="C1152" t="str">
            <v>UN</v>
          </cell>
          <cell r="D1152">
            <v>2.8763000000000001</v>
          </cell>
        </row>
        <row r="1153">
          <cell r="A1153" t="str">
            <v>001.17.06000</v>
          </cell>
          <cell r="B1153" t="str">
            <v>Fornecimento e instalação de lâmpada incandescente 20 w</v>
          </cell>
          <cell r="C1153" t="str">
            <v>UN</v>
          </cell>
          <cell r="D1153">
            <v>3.6362999999999999</v>
          </cell>
        </row>
        <row r="1154">
          <cell r="A1154" t="str">
            <v>001.17.06020</v>
          </cell>
          <cell r="B1154" t="str">
            <v>Fornecimento e instalação de lâmpada incandescente 40 w</v>
          </cell>
          <cell r="C1154" t="str">
            <v>UN</v>
          </cell>
          <cell r="D1154">
            <v>3.6362999999999999</v>
          </cell>
        </row>
        <row r="1155">
          <cell r="A1155" t="str">
            <v>001.17.06080</v>
          </cell>
          <cell r="B1155" t="str">
            <v>Fornecimento e instalação de reator convencional 20w</v>
          </cell>
          <cell r="C1155" t="str">
            <v>UN</v>
          </cell>
          <cell r="D1155">
            <v>7.4062999999999999</v>
          </cell>
        </row>
        <row r="1156">
          <cell r="A1156" t="str">
            <v>001.17.06100</v>
          </cell>
          <cell r="B1156" t="str">
            <v>Fornecimento e instalação de reator convencional 40w</v>
          </cell>
          <cell r="C1156" t="str">
            <v>UN</v>
          </cell>
          <cell r="D1156">
            <v>13.5863</v>
          </cell>
        </row>
        <row r="1157">
          <cell r="A1157" t="str">
            <v>001.17.06160</v>
          </cell>
          <cell r="B1157" t="str">
            <v>Fornecimento e instalação de reator rvm para lampada vapor de mercurio 250 w</v>
          </cell>
          <cell r="C1157" t="str">
            <v>UN</v>
          </cell>
          <cell r="D1157">
            <v>45.296300000000002</v>
          </cell>
        </row>
        <row r="1158">
          <cell r="A1158" t="str">
            <v>001.17.06180</v>
          </cell>
          <cell r="B1158" t="str">
            <v>Fornecimento e instalação de reator rvm 400b26 da philips</v>
          </cell>
          <cell r="C1158" t="str">
            <v>UN</v>
          </cell>
          <cell r="D1158">
            <v>51.346299999999999</v>
          </cell>
        </row>
        <row r="1159">
          <cell r="A1159" t="str">
            <v>001.17.06200</v>
          </cell>
          <cell r="B1159" t="str">
            <v>Fornecimento e instalação de reator simples partida rápida 20w/110v</v>
          </cell>
          <cell r="C1159" t="str">
            <v>UN</v>
          </cell>
          <cell r="D1159">
            <v>17.684799999999999</v>
          </cell>
        </row>
        <row r="1160">
          <cell r="A1160" t="str">
            <v>001.17.06220</v>
          </cell>
          <cell r="B1160" t="str">
            <v>Fornecimento e instalação de reator simples partida rápida 40w/110v</v>
          </cell>
          <cell r="C1160" t="str">
            <v>UN</v>
          </cell>
          <cell r="D1160">
            <v>17.406300000000002</v>
          </cell>
        </row>
        <row r="1161">
          <cell r="A1161" t="str">
            <v>001.17.06240</v>
          </cell>
          <cell r="B1161" t="str">
            <v>Fornecimento e instalação de reator duplo partida rápida 20w/110v</v>
          </cell>
          <cell r="C1161" t="str">
            <v>UN</v>
          </cell>
          <cell r="D1161">
            <v>27.0139</v>
          </cell>
        </row>
        <row r="1162">
          <cell r="A1162" t="str">
            <v>001.17.06260</v>
          </cell>
          <cell r="B1162" t="str">
            <v>Fornecimento e instalação de reator duplo partida rápida 40w/110v para lampada fluorescente</v>
          </cell>
          <cell r="C1162" t="str">
            <v>UN</v>
          </cell>
          <cell r="D1162">
            <v>28.343900000000001</v>
          </cell>
        </row>
        <row r="1163">
          <cell r="A1163" t="str">
            <v>001.17.06280</v>
          </cell>
          <cell r="B1163" t="str">
            <v>Fornecimento e instalação de reator simples partida rápida 20w/220v</v>
          </cell>
          <cell r="C1163" t="str">
            <v>UN</v>
          </cell>
          <cell r="D1163">
            <v>16.8063</v>
          </cell>
        </row>
        <row r="1164">
          <cell r="A1164" t="str">
            <v>001.17.06300</v>
          </cell>
          <cell r="B1164" t="str">
            <v>Fornecimento e instalaçao de reator simples partida rápida 40w/220v</v>
          </cell>
          <cell r="C1164" t="str">
            <v>UN</v>
          </cell>
          <cell r="D1164">
            <v>17.096299999999999</v>
          </cell>
        </row>
        <row r="1165">
          <cell r="A1165" t="str">
            <v>001.17.06320</v>
          </cell>
          <cell r="B1165" t="str">
            <v>Fornecimento e instalação de reator duplo partida rápida 20w/220v</v>
          </cell>
          <cell r="C1165" t="str">
            <v>UN</v>
          </cell>
          <cell r="D1165">
            <v>27.9239</v>
          </cell>
        </row>
        <row r="1166">
          <cell r="A1166" t="str">
            <v>001.17.06340</v>
          </cell>
          <cell r="B1166" t="str">
            <v>Fornecimento e instalação de reator duplo partida rápida 40w/220v</v>
          </cell>
          <cell r="C1166" t="str">
            <v>UN</v>
          </cell>
          <cell r="D1166">
            <v>27.9239</v>
          </cell>
        </row>
        <row r="1167">
          <cell r="A1167" t="str">
            <v>001.17.06350</v>
          </cell>
          <cell r="B1167" t="str">
            <v>Fornecimento e instalação de  rolo de fita isolante plástica, de 20.00 m</v>
          </cell>
          <cell r="C1167" t="str">
            <v>UN</v>
          </cell>
          <cell r="D1167">
            <v>12.693300000000001</v>
          </cell>
        </row>
        <row r="1168">
          <cell r="A1168" t="str">
            <v>001.17.06355</v>
          </cell>
          <cell r="B1168" t="str">
            <v>Fornecimento e instalação de  rolo de fita isolante plástica, de 10.00 m</v>
          </cell>
          <cell r="C1168" t="str">
            <v>UN</v>
          </cell>
          <cell r="D1168">
            <v>12.1243</v>
          </cell>
        </row>
        <row r="1169">
          <cell r="A1169" t="str">
            <v>001.17.06360</v>
          </cell>
          <cell r="B1169" t="str">
            <v>Fornecimento e instalação de  rolo de fita isolante plástica, de 05.00 m</v>
          </cell>
          <cell r="C1169" t="str">
            <v>UN</v>
          </cell>
          <cell r="D1169">
            <v>5.7667000000000002</v>
          </cell>
        </row>
        <row r="1170">
          <cell r="A1170" t="str">
            <v>001.17.06365</v>
          </cell>
          <cell r="B1170" t="str">
            <v>Fornecimento e instalação de rolo de fita isolante de alta fusão, de 10.00 m</v>
          </cell>
          <cell r="C1170" t="str">
            <v>UN</v>
          </cell>
          <cell r="D1170">
            <v>20.225300000000001</v>
          </cell>
        </row>
        <row r="1171">
          <cell r="A1171" t="str">
            <v>001.18</v>
          </cell>
          <cell r="B1171" t="str">
            <v>INSTALAÇÕES ELÉTRICAS - LÓGICA E TELEFONIA</v>
          </cell>
          <cell r="D1171">
            <v>3704.7485999999999</v>
          </cell>
        </row>
        <row r="1172">
          <cell r="A1172" t="str">
            <v>001.18.00020</v>
          </cell>
          <cell r="B1172" t="str">
            <v>Fornecimento e instalação de fio para telefone 2x22 awg</v>
          </cell>
          <cell r="C1172" t="str">
            <v>M</v>
          </cell>
          <cell r="D1172">
            <v>0.92349999999999999</v>
          </cell>
        </row>
        <row r="1173">
          <cell r="A1173" t="str">
            <v>001.18.00040</v>
          </cell>
          <cell r="B1173" t="str">
            <v>Fornecimento e instalação de cabo tipo UTP , categoria 5 E Azul</v>
          </cell>
          <cell r="C1173" t="str">
            <v>M</v>
          </cell>
          <cell r="D1173">
            <v>1.3346</v>
          </cell>
        </row>
        <row r="1174">
          <cell r="A1174" t="str">
            <v>001.18.00080</v>
          </cell>
          <cell r="B1174" t="str">
            <v>Fornecimento e instalação de terminal rj-45</v>
          </cell>
          <cell r="C1174" t="str">
            <v>UN</v>
          </cell>
          <cell r="D1174">
            <v>2.8348</v>
          </cell>
        </row>
        <row r="1175">
          <cell r="A1175" t="str">
            <v>001.18.00100</v>
          </cell>
          <cell r="B1175" t="str">
            <v>Fornecimento e instalação de tomada tipo rj45</v>
          </cell>
          <cell r="C1175" t="str">
            <v>UN</v>
          </cell>
          <cell r="D1175">
            <v>11.8522</v>
          </cell>
        </row>
        <row r="1176">
          <cell r="A1176" t="str">
            <v>001.18.00101</v>
          </cell>
          <cell r="B1176" t="str">
            <v>Fornecimento e Instalação de Bandeja  Normal 19''X1UX290 MM Bege ou Preto</v>
          </cell>
          <cell r="C1176" t="str">
            <v>un</v>
          </cell>
          <cell r="D1176">
            <v>62.450600000000001</v>
          </cell>
        </row>
        <row r="1177">
          <cell r="A1177" t="str">
            <v>001.18.00102</v>
          </cell>
          <cell r="B1177" t="str">
            <v>Certificação De Ponto</v>
          </cell>
          <cell r="C1177" t="str">
            <v>un</v>
          </cell>
          <cell r="D1177">
            <v>25</v>
          </cell>
        </row>
        <row r="1178">
          <cell r="A1178" t="str">
            <v>001.18.00103</v>
          </cell>
          <cell r="B1178" t="str">
            <v>Fornecimento e Instalação de Conector RJ45 Femea Cat. 5E - Bege ou Preto</v>
          </cell>
          <cell r="C1178" t="str">
            <v>un</v>
          </cell>
          <cell r="D1178">
            <v>20.0839</v>
          </cell>
        </row>
        <row r="1179">
          <cell r="A1179" t="str">
            <v>001.18.00104</v>
          </cell>
          <cell r="B1179" t="str">
            <v>Fornecimento e Instalação de Guia De Cabo Fechado Horizontal 1U Bege ou Preto</v>
          </cell>
          <cell r="C1179" t="str">
            <v>un</v>
          </cell>
          <cell r="D1179">
            <v>28.5502</v>
          </cell>
        </row>
        <row r="1180">
          <cell r="A1180" t="str">
            <v>001.18.00105</v>
          </cell>
          <cell r="B1180" t="str">
            <v>Fornecimento e Instalação de Kit De Identificação Elétrica Anilha + Fita</v>
          </cell>
          <cell r="C1180" t="str">
            <v>CJ</v>
          </cell>
          <cell r="D1180">
            <v>3.2063000000000001</v>
          </cell>
        </row>
        <row r="1181">
          <cell r="A1181" t="str">
            <v>001.18.00106</v>
          </cell>
          <cell r="B1181" t="str">
            <v>Fornecimento e Instalação de Kit De Identificação Lógica ( Anilha + Fita)</v>
          </cell>
          <cell r="C1181" t="str">
            <v>CJ</v>
          </cell>
          <cell r="D1181">
            <v>3.2063000000000001</v>
          </cell>
        </row>
        <row r="1182">
          <cell r="A1182" t="str">
            <v>001.18.00107</v>
          </cell>
          <cell r="B1182" t="str">
            <v>Fornecimento e Instalação de Painel Frontal 19''X1U Bege ou Preto</v>
          </cell>
          <cell r="C1182" t="str">
            <v>un</v>
          </cell>
          <cell r="D1182">
            <v>15.2102</v>
          </cell>
        </row>
        <row r="1183">
          <cell r="A1183" t="str">
            <v>001.18.00108</v>
          </cell>
          <cell r="B1183" t="str">
            <v>Fornecimento e Instalação de Patch Cord  CAT. 5E RIGIDO 2.5M C/ CAPA</v>
          </cell>
          <cell r="C1183" t="str">
            <v>un</v>
          </cell>
          <cell r="D1183">
            <v>11.6814</v>
          </cell>
        </row>
        <row r="1184">
          <cell r="A1184" t="str">
            <v>001.18.00109</v>
          </cell>
          <cell r="B1184" t="str">
            <v>Fornecimento e Instalação de Patch Cord Cat. 5E Flex. 1.5M  Azul S/ Capa</v>
          </cell>
          <cell r="C1184" t="str">
            <v>un</v>
          </cell>
          <cell r="D1184">
            <v>11.381399999999999</v>
          </cell>
        </row>
        <row r="1185">
          <cell r="A1185" t="str">
            <v>001.18.00110</v>
          </cell>
          <cell r="B1185" t="str">
            <v>Fornecimento e Instalação de Patch Painel 24 Portas Categoria 5E</v>
          </cell>
          <cell r="C1185" t="str">
            <v>un</v>
          </cell>
          <cell r="D1185">
            <v>518.56119999999999</v>
          </cell>
        </row>
        <row r="1186">
          <cell r="A1186" t="str">
            <v>001.18.00111</v>
          </cell>
          <cell r="B1186" t="str">
            <v>Fornecimento e Instalação de Porca Gaiola 5MM Fechado Com 02 Ventilador</v>
          </cell>
          <cell r="C1186" t="str">
            <v>un</v>
          </cell>
          <cell r="D1186">
            <v>1.9175</v>
          </cell>
        </row>
        <row r="1187">
          <cell r="A1187" t="str">
            <v>001.18.00112</v>
          </cell>
          <cell r="B1187" t="str">
            <v>Fornecimento e Instalação de Rack 19''X12UX550MM Fechado Com 02 Ventilador</v>
          </cell>
          <cell r="C1187" t="str">
            <v>un</v>
          </cell>
          <cell r="D1187">
            <v>857.90239999999994</v>
          </cell>
        </row>
        <row r="1188">
          <cell r="A1188" t="str">
            <v>001.18.00113</v>
          </cell>
          <cell r="B1188" t="str">
            <v>Fornecimento e Instalação de Régua 19'' Com 6 Tomadas 2P+T</v>
          </cell>
          <cell r="C1188" t="str">
            <v>un</v>
          </cell>
          <cell r="D1188">
            <v>87.990200000000002</v>
          </cell>
        </row>
        <row r="1189">
          <cell r="A1189" t="str">
            <v>001.18.00114</v>
          </cell>
          <cell r="B1189" t="str">
            <v>Fornecimento e Instalação de Switch 24P AT - FS724I 10/100</v>
          </cell>
          <cell r="C1189" t="str">
            <v>un</v>
          </cell>
          <cell r="D1189">
            <v>1089.0812000000001</v>
          </cell>
        </row>
        <row r="1190">
          <cell r="A1190" t="str">
            <v>001.18.00117</v>
          </cell>
          <cell r="B1190" t="str">
            <v>Fornecimento e Instalação de Tampa Encaixe  50 x 50 x 300 mm</v>
          </cell>
          <cell r="C1190" t="str">
            <v>br</v>
          </cell>
          <cell r="D1190">
            <v>10.8339</v>
          </cell>
        </row>
        <row r="1191">
          <cell r="A1191" t="str">
            <v>001.18.00118</v>
          </cell>
          <cell r="B1191" t="str">
            <v>Fornecimento e Instalação de Calha Lisa 50 x 50 x 300 mm Tipo U</v>
          </cell>
          <cell r="C1191" t="str">
            <v>br</v>
          </cell>
          <cell r="D1191">
            <v>43.610599999999998</v>
          </cell>
        </row>
        <row r="1192">
          <cell r="A1192" t="str">
            <v>001.18.00120</v>
          </cell>
          <cell r="B1192" t="str">
            <v>Fornecimento e Instalação de Tomada para Telefone tipo Telebrás de Embutir com espelho para caixa 4x2"", Linha Popular</v>
          </cell>
          <cell r="C1192" t="str">
            <v>CJ</v>
          </cell>
          <cell r="D1192">
            <v>6.2751000000000001</v>
          </cell>
        </row>
        <row r="1193">
          <cell r="A1193" t="str">
            <v>001.18.00121</v>
          </cell>
          <cell r="B1193" t="str">
            <v>Fornecimento e Instalação de Tomada para Telefone RJ 11 de Embutir com espelho para caixa 4x2"", Linha Popular</v>
          </cell>
          <cell r="C1193" t="str">
            <v>CJ</v>
          </cell>
          <cell r="D1193">
            <v>5.8350999999999997</v>
          </cell>
        </row>
        <row r="1194">
          <cell r="A1194" t="str">
            <v>001.18.00122</v>
          </cell>
          <cell r="B1194" t="str">
            <v>Fornecimento e Instalação de Tomada para Rede de Informática RJ 45 de Embutir com espelho para caixa 4x2"", Linha Popular</v>
          </cell>
          <cell r="C1194" t="str">
            <v>CJ</v>
          </cell>
          <cell r="D1194">
            <v>21.145099999999999</v>
          </cell>
        </row>
        <row r="1195">
          <cell r="A1195" t="str">
            <v>001.18.00123</v>
          </cell>
          <cell r="B1195" t="str">
            <v>Fornecimento e Instalação de Tomada para Rede de Informática com 2 RJ 45 de Embutir com espelho para caixa 4x4"", Linha Popular</v>
          </cell>
          <cell r="C1195" t="str">
            <v>CJ</v>
          </cell>
          <cell r="D1195">
            <v>2.8751000000000002</v>
          </cell>
        </row>
        <row r="1196">
          <cell r="A1196" t="str">
            <v>001.18.00124</v>
          </cell>
          <cell r="B1196" t="str">
            <v>Fornecimento e Instalação de Tomada para Telefone tipo Telebrás de Embutir para piso com espelho em latão para caixa 4x2""</v>
          </cell>
          <cell r="C1196" t="str">
            <v>CJ</v>
          </cell>
          <cell r="D1196">
            <v>18.145099999999999</v>
          </cell>
        </row>
        <row r="1197">
          <cell r="A1197" t="str">
            <v>001.18.00125</v>
          </cell>
          <cell r="B1197" t="str">
            <v>Fornecimento e Instalação de Tomada para Telefone RJ 11 de Embutir para piso com espelho em latão para caixa 4x2""</v>
          </cell>
          <cell r="C1197" t="str">
            <v>CJ</v>
          </cell>
          <cell r="D1197">
            <v>12.495100000000001</v>
          </cell>
        </row>
        <row r="1198">
          <cell r="A1198" t="str">
            <v>001.18.00127</v>
          </cell>
          <cell r="B1198" t="str">
            <v>Fornecimento e Instalação de Tomada para Rede de Informática RJ 45 de Embutir para piso com espelho para latão em caixa 4x2""</v>
          </cell>
          <cell r="C1198" t="str">
            <v>CJ</v>
          </cell>
          <cell r="D1198">
            <v>11.6251</v>
          </cell>
        </row>
        <row r="1199">
          <cell r="A1199" t="str">
            <v>001.18.00128</v>
          </cell>
          <cell r="B1199" t="str">
            <v>Fornecimento e Instalação de Tomada para Rede de Informática com 2 RJ 45 de Embutir para piso com espelho em latão para caixa 4x2""</v>
          </cell>
          <cell r="C1199" t="str">
            <v>CJ</v>
          </cell>
          <cell r="D1199">
            <v>8.1051000000000002</v>
          </cell>
        </row>
        <row r="1200">
          <cell r="A1200" t="str">
            <v>001.18.00201</v>
          </cell>
          <cell r="B1200" t="str">
            <v>Fornecimento e instalação de caixa metálica p/ telefone n.1 10.00x10.00x5.00 cm</v>
          </cell>
          <cell r="C1200" t="str">
            <v>UN</v>
          </cell>
          <cell r="D1200">
            <v>1.726</v>
          </cell>
        </row>
        <row r="1201">
          <cell r="A1201" t="str">
            <v>001.18.00221</v>
          </cell>
          <cell r="B1201" t="str">
            <v>Fornecimento e instalação de caixa metálica p/ telefone n.2 20.00x20.00x12.00 cm</v>
          </cell>
          <cell r="C1201" t="str">
            <v>UN</v>
          </cell>
          <cell r="D1201">
            <v>32.087400000000002</v>
          </cell>
        </row>
        <row r="1202">
          <cell r="A1202" t="str">
            <v>001.18.00241</v>
          </cell>
          <cell r="B1202" t="str">
            <v>Fornecimento e instalação de caixa metálica p/ telefone n.3 40.00x40.00x12.00 cm</v>
          </cell>
          <cell r="C1202" t="str">
            <v>UN</v>
          </cell>
          <cell r="D1202">
            <v>65.377799999999993</v>
          </cell>
        </row>
        <row r="1203">
          <cell r="A1203" t="str">
            <v>001.18.00261</v>
          </cell>
          <cell r="B1203" t="str">
            <v>Fornecimento e instalação de caixa metálica p/ telefone n.4 60.00x60.00x12.00 cm</v>
          </cell>
          <cell r="C1203" t="str">
            <v>UN</v>
          </cell>
          <cell r="D1203">
            <v>113.2948</v>
          </cell>
        </row>
        <row r="1204">
          <cell r="A1204" t="str">
            <v>001.18.00281</v>
          </cell>
          <cell r="B1204" t="str">
            <v>Fornecimento e instalação de caixa metálica p/ telefone n.5 80.00x80.00x12.00 cm</v>
          </cell>
          <cell r="C1204" t="str">
            <v>UN</v>
          </cell>
          <cell r="D1204">
            <v>198.24379999999999</v>
          </cell>
        </row>
        <row r="1205">
          <cell r="A1205" t="str">
            <v>001.18.00301</v>
          </cell>
          <cell r="B1205" t="str">
            <v>Fornecimento e instalação de caixa metálica p/ telefone n.6 120.00x120.00x12.00 cm</v>
          </cell>
          <cell r="C1205" t="str">
            <v>UN</v>
          </cell>
          <cell r="D1205">
            <v>399.90559999999999</v>
          </cell>
        </row>
        <row r="1206">
          <cell r="A1206" t="str">
            <v>001.18.00321</v>
          </cell>
          <cell r="B1206" t="str">
            <v>Execução de caixa de entrada em alvenaria c/ tampa metálica conf. padrão telemat r1 (60x35x50)cm</v>
          </cell>
          <cell r="C1206" t="str">
            <v>UN</v>
          </cell>
          <cell r="D1206">
            <v>0</v>
          </cell>
        </row>
        <row r="1207">
          <cell r="A1207" t="str">
            <v>001.18.00341</v>
          </cell>
          <cell r="B1207" t="str">
            <v>Execução de caixa de entrada em alvenaria c/ tampa metálica conf. padrão telemat r2 (107x52x50) cm</v>
          </cell>
          <cell r="C1207" t="str">
            <v>UN</v>
          </cell>
          <cell r="D1207">
            <v>0</v>
          </cell>
        </row>
        <row r="1208">
          <cell r="A1208" t="str">
            <v>001.19</v>
          </cell>
          <cell r="B1208" t="str">
            <v>INSTALAÇÕES ELÉTRICAS - PREVENÇÃO CONTRA DESCARGAS ATMOSFÉRICAS E INCÊNDIO</v>
          </cell>
          <cell r="D1208">
            <v>3654.4434999999999</v>
          </cell>
        </row>
        <row r="1209">
          <cell r="A1209" t="str">
            <v>001.19.00120</v>
          </cell>
          <cell r="B1209" t="str">
            <v>Fornecimento e Instalação de Cabo de cobre nú seção 10.00 mm2</v>
          </cell>
          <cell r="C1209" t="str">
            <v>ml</v>
          </cell>
          <cell r="D1209">
            <v>4.0815000000000001</v>
          </cell>
        </row>
        <row r="1210">
          <cell r="A1210" t="str">
            <v>001.19.00140</v>
          </cell>
          <cell r="B1210" t="str">
            <v>Fornecimento e Instalação de Cabo de cobre nú seção 16.00 mm2</v>
          </cell>
          <cell r="C1210" t="str">
            <v>ml</v>
          </cell>
          <cell r="D1210">
            <v>6.4927000000000001</v>
          </cell>
        </row>
        <row r="1211">
          <cell r="A1211" t="str">
            <v>001.19.00160</v>
          </cell>
          <cell r="B1211" t="str">
            <v>Fornecimento e Instalação de Cabo de cobre nú seção 25.00 mm2</v>
          </cell>
          <cell r="C1211" t="str">
            <v>ml</v>
          </cell>
          <cell r="D1211">
            <v>6.4927000000000001</v>
          </cell>
        </row>
        <row r="1212">
          <cell r="A1212" t="str">
            <v>001.19.00165</v>
          </cell>
          <cell r="B1212" t="str">
            <v>Fornecimento e Instalação de Cabo de cobre nú seção 35.00 mm2</v>
          </cell>
          <cell r="C1212" t="str">
            <v>ml</v>
          </cell>
          <cell r="D1212">
            <v>8.6486999999999998</v>
          </cell>
        </row>
        <row r="1213">
          <cell r="A1213" t="str">
            <v>001.19.00166</v>
          </cell>
          <cell r="B1213" t="str">
            <v>Fornecimento e Instalação de Cabo de cobre nú seção 50.00 mm2</v>
          </cell>
          <cell r="C1213" t="str">
            <v>ml</v>
          </cell>
          <cell r="D1213">
            <v>13.034700000000001</v>
          </cell>
        </row>
        <row r="1214">
          <cell r="A1214" t="str">
            <v>001.19.00170</v>
          </cell>
          <cell r="B1214" t="str">
            <v>Fornecimento e Instalação de Cabo de cobre nú seção 70.00 mm2</v>
          </cell>
          <cell r="C1214" t="str">
            <v>ml</v>
          </cell>
          <cell r="D1214">
            <v>16.818899999999999</v>
          </cell>
        </row>
        <row r="1215">
          <cell r="A1215" t="str">
            <v>001.19.00180</v>
          </cell>
          <cell r="B1215" t="str">
            <v>Fornecimento e Instalação de Cabo de cobre nú seção 95.00 mm2</v>
          </cell>
          <cell r="C1215" t="str">
            <v>ml</v>
          </cell>
          <cell r="D1215">
            <v>22.8918</v>
          </cell>
        </row>
        <row r="1216">
          <cell r="A1216" t="str">
            <v>001.19.01200</v>
          </cell>
          <cell r="B1216" t="str">
            <v>Fornecimento e Instalação de Relee fotoelétrico para comando automático de iluminação 110V/220V, incl. Base</v>
          </cell>
          <cell r="C1216" t="str">
            <v>un</v>
          </cell>
          <cell r="D1216">
            <v>23.947700000000001</v>
          </cell>
        </row>
        <row r="1217">
          <cell r="A1217" t="str">
            <v>001.19.01300</v>
          </cell>
          <cell r="B1217" t="str">
            <v>Execução de caixa de concreto 40x40x60cm com tampa de concreto armado</v>
          </cell>
          <cell r="C1217" t="str">
            <v>UN</v>
          </cell>
          <cell r="D1217">
            <v>49.377099999999999</v>
          </cell>
        </row>
        <row r="1218">
          <cell r="A1218" t="str">
            <v>001.19.01340</v>
          </cell>
          <cell r="B1218" t="str">
            <v>Fornecimento e Instalação de Solda Exotérmica 25</v>
          </cell>
          <cell r="C1218" t="str">
            <v>un</v>
          </cell>
          <cell r="D1218">
            <v>6.7877000000000001</v>
          </cell>
        </row>
        <row r="1219">
          <cell r="A1219" t="str">
            <v>001.19.01360</v>
          </cell>
          <cell r="B1219" t="str">
            <v>Fornecimento e Instalação de Solda Exotérmica 32</v>
          </cell>
          <cell r="C1219" t="str">
            <v>un</v>
          </cell>
          <cell r="D1219">
            <v>7.3876999999999997</v>
          </cell>
        </row>
        <row r="1220">
          <cell r="A1220" t="str">
            <v>001.19.01380</v>
          </cell>
          <cell r="B1220" t="str">
            <v>Fornecimento e Instalação de Solda Exotérmica 45</v>
          </cell>
          <cell r="C1220" t="str">
            <v>un</v>
          </cell>
          <cell r="D1220">
            <v>7.7877000000000001</v>
          </cell>
        </row>
        <row r="1221">
          <cell r="A1221" t="str">
            <v>001.19.01400</v>
          </cell>
          <cell r="B1221" t="str">
            <v>Fornecimento e Instalação de Solda Exotérmica 65</v>
          </cell>
          <cell r="C1221" t="str">
            <v>un</v>
          </cell>
          <cell r="D1221">
            <v>8.1876999999999995</v>
          </cell>
        </row>
        <row r="1222">
          <cell r="A1222" t="str">
            <v>001.19.01420</v>
          </cell>
          <cell r="B1222" t="str">
            <v>Fornecimento e Instalação de Solda Exotérmica 90</v>
          </cell>
          <cell r="C1222" t="str">
            <v>un</v>
          </cell>
          <cell r="D1222">
            <v>9.2876999999999992</v>
          </cell>
        </row>
        <row r="1223">
          <cell r="A1223" t="str">
            <v>001.19.01440</v>
          </cell>
          <cell r="B1223" t="str">
            <v>Fornecimento e Instalação de Solda Exotérmica 115</v>
          </cell>
          <cell r="C1223" t="str">
            <v>un</v>
          </cell>
          <cell r="D1223">
            <v>10.1877</v>
          </cell>
        </row>
        <row r="1224">
          <cell r="A1224" t="str">
            <v>001.19.01460</v>
          </cell>
          <cell r="B1224" t="str">
            <v>Fornecimento e Instalação de Solda Exotérmica 150</v>
          </cell>
          <cell r="C1224" t="str">
            <v>un</v>
          </cell>
          <cell r="D1224">
            <v>11.387700000000001</v>
          </cell>
        </row>
        <row r="1225">
          <cell r="A1225" t="str">
            <v>001.19.01480</v>
          </cell>
          <cell r="B1225" t="str">
            <v>Fornecimento e Instalação de Solda Exotérmica 200</v>
          </cell>
          <cell r="C1225" t="str">
            <v>un</v>
          </cell>
          <cell r="D1225">
            <v>13.0877</v>
          </cell>
        </row>
        <row r="1226">
          <cell r="A1226" t="str">
            <v>001.19.02000</v>
          </cell>
          <cell r="B1226" t="str">
            <v>Fornecimento E Instalação De Captor Tipo Franklin - Latão Niquelado De 300mm 1 Descida</v>
          </cell>
          <cell r="C1226" t="str">
            <v>un</v>
          </cell>
          <cell r="D1226">
            <v>28.450199999999999</v>
          </cell>
        </row>
        <row r="1227">
          <cell r="A1227" t="str">
            <v>001.19.02020</v>
          </cell>
          <cell r="B1227" t="str">
            <v>Fornecimento E Instalação De Captor Tipo Franklin - Latão Niquelado De 350mm 1 Descida</v>
          </cell>
          <cell r="C1227" t="str">
            <v>un</v>
          </cell>
          <cell r="D1227">
            <v>53.720199999999998</v>
          </cell>
        </row>
        <row r="1228">
          <cell r="A1228" t="str">
            <v>001.19.02040</v>
          </cell>
          <cell r="B1228" t="str">
            <v>Fornecimento E Instalação De Captor Tipo Franklin - Latão Niquelado De 300 Mm 2 Descidas</v>
          </cell>
          <cell r="C1228" t="str">
            <v>un</v>
          </cell>
          <cell r="D1228">
            <v>36.970199999999998</v>
          </cell>
        </row>
        <row r="1229">
          <cell r="A1229" t="str">
            <v>001.19.02060</v>
          </cell>
          <cell r="B1229" t="str">
            <v>Fornecimento E Instalação De Captor Tipo Franklin - Latão Niquelado De 350 Mm 2 Descidas</v>
          </cell>
          <cell r="C1229" t="str">
            <v>un</v>
          </cell>
          <cell r="D1229">
            <v>57.190199999999997</v>
          </cell>
        </row>
        <row r="1230">
          <cell r="A1230" t="str">
            <v>001.19.02080</v>
          </cell>
          <cell r="B1230" t="str">
            <v>Fornecimento E Instalação De Captor Tipo Franklin - Inox De 300 Mm 1 Descida</v>
          </cell>
          <cell r="C1230" t="str">
            <v>un</v>
          </cell>
          <cell r="D1230">
            <v>85.720200000000006</v>
          </cell>
        </row>
        <row r="1231">
          <cell r="A1231" t="str">
            <v>001.19.02100</v>
          </cell>
          <cell r="B1231" t="str">
            <v>Fornecimento E Instalação De Captor Tipo Franklin - Inox De 300 Mm 2 Descidas</v>
          </cell>
          <cell r="C1231" t="str">
            <v>un</v>
          </cell>
          <cell r="D1231">
            <v>97.920199999999994</v>
          </cell>
        </row>
        <row r="1232">
          <cell r="A1232" t="str">
            <v>001.19.02120</v>
          </cell>
          <cell r="B1232" t="str">
            <v>Fornecimento E Instalação De Terminais Aéreos - Fixação Horizontal De 300 Mm S/ Abraçadeira</v>
          </cell>
          <cell r="C1232" t="str">
            <v>un</v>
          </cell>
          <cell r="D1232">
            <v>6.8788999999999998</v>
          </cell>
        </row>
        <row r="1233">
          <cell r="A1233" t="str">
            <v>001.19.02140</v>
          </cell>
          <cell r="B1233" t="str">
            <v>Fornecimento E Instalação De Terminais Aéreos - Fixação Horizontal De 300 Mm C/ Abraçadeira</v>
          </cell>
          <cell r="C1233" t="str">
            <v>un</v>
          </cell>
          <cell r="D1233">
            <v>7.9889000000000001</v>
          </cell>
        </row>
        <row r="1234">
          <cell r="A1234" t="str">
            <v>001.19.02160</v>
          </cell>
          <cell r="B1234" t="str">
            <v>Fornecimento E Instalação De Terminais Aéreos - Fixação Horizontal De 600 Mm S/ Abraçadeira</v>
          </cell>
          <cell r="C1234" t="str">
            <v>un</v>
          </cell>
          <cell r="D1234">
            <v>8.0488999999999997</v>
          </cell>
        </row>
        <row r="1235">
          <cell r="A1235" t="str">
            <v>001.19.02180</v>
          </cell>
          <cell r="B1235" t="str">
            <v>Fornecimento e Instalação de Terminais aéreos - Fixação Horizontal de 600 mm C/ Abraçadeira</v>
          </cell>
          <cell r="C1235" t="str">
            <v>un</v>
          </cell>
          <cell r="D1235">
            <v>9.1288999999999998</v>
          </cell>
        </row>
        <row r="1236">
          <cell r="A1236" t="str">
            <v>001.19.02200</v>
          </cell>
          <cell r="B1236" t="str">
            <v>Fornecimento E Instalação De Terminais Aéreos - Fixação Vertical De 300 Mm S/ Abraçadeira</v>
          </cell>
          <cell r="C1236" t="str">
            <v>un</v>
          </cell>
          <cell r="D1236">
            <v>6.8788999999999998</v>
          </cell>
        </row>
        <row r="1237">
          <cell r="A1237" t="str">
            <v>001.19.02220</v>
          </cell>
          <cell r="B1237" t="str">
            <v>Fornecimento e Instalação de Terminais Aéreos -Fixação Vertical de 300 mm C/ Abraçadeira</v>
          </cell>
          <cell r="C1237" t="str">
            <v>un</v>
          </cell>
          <cell r="D1237">
            <v>7.9889000000000001</v>
          </cell>
        </row>
        <row r="1238">
          <cell r="A1238" t="str">
            <v>001.19.02240</v>
          </cell>
          <cell r="B1238" t="str">
            <v>Fornecimento E Instalação De Terminais Aéreos - Fixação Vertical De 600 Mm S/ Abraçadeira</v>
          </cell>
          <cell r="C1238" t="str">
            <v>un</v>
          </cell>
          <cell r="D1238">
            <v>8.0488999999999997</v>
          </cell>
        </row>
        <row r="1239">
          <cell r="A1239" t="str">
            <v>001.19.02260</v>
          </cell>
          <cell r="B1239" t="str">
            <v>Fornecimento E Instalação De Treminais Aéreos - Fixação Vertical De 600 Mm C/ Abraçadeira</v>
          </cell>
          <cell r="C1239" t="str">
            <v>un</v>
          </cell>
          <cell r="D1239">
            <v>9.1288999999999998</v>
          </cell>
        </row>
        <row r="1240">
          <cell r="A1240" t="str">
            <v>001.19.02280</v>
          </cell>
          <cell r="B1240" t="str">
            <v>Fornecimento E Instalção De Isolador De Uso Geral - Fixação Horizontal Simples</v>
          </cell>
          <cell r="C1240" t="str">
            <v>un</v>
          </cell>
          <cell r="D1240">
            <v>5.5701000000000001</v>
          </cell>
        </row>
        <row r="1241">
          <cell r="A1241" t="str">
            <v>001.19.02300</v>
          </cell>
          <cell r="B1241" t="str">
            <v>Fornecimento E Instalação De Isolador De Uso Geral - Fixação Horizontal Simples C/ 100 Mm</v>
          </cell>
          <cell r="C1241" t="str">
            <v>un</v>
          </cell>
          <cell r="D1241">
            <v>4.7500999999999998</v>
          </cell>
        </row>
        <row r="1242">
          <cell r="A1242" t="str">
            <v>001.19.02320</v>
          </cell>
          <cell r="B1242" t="str">
            <v>Fornecimento E Instalação De Isolador De Uso Geral - Fixação Horizontal Reforçado</v>
          </cell>
          <cell r="C1242" t="str">
            <v>un</v>
          </cell>
          <cell r="D1242">
            <v>5.3101000000000003</v>
          </cell>
        </row>
        <row r="1243">
          <cell r="A1243" t="str">
            <v>001.19.02340</v>
          </cell>
          <cell r="B1243" t="str">
            <v>Fornecimento E Instalação De Isolador De Uso Geral - Fixação Horizontal  Reforçado C/ 100 Mm</v>
          </cell>
          <cell r="C1243" t="str">
            <v>un</v>
          </cell>
          <cell r="D1243">
            <v>6.4100999999999999</v>
          </cell>
        </row>
        <row r="1244">
          <cell r="A1244" t="str">
            <v>001.19.02360</v>
          </cell>
          <cell r="B1244" t="str">
            <v>Fornecimento e Instalação de Isolador de Uso Geral - Fixação em 90º Reforçado 90º</v>
          </cell>
          <cell r="C1244" t="str">
            <v>un</v>
          </cell>
          <cell r="D1244">
            <v>9.4100999999999999</v>
          </cell>
        </row>
        <row r="1245">
          <cell r="A1245" t="str">
            <v>001.19.02380</v>
          </cell>
          <cell r="B1245" t="str">
            <v>Fornecimento E Instalação De Isolador De Uso Geral - Fixação Em 90º Reforçado 90º C/ 100 Mm</v>
          </cell>
          <cell r="C1245" t="str">
            <v>un</v>
          </cell>
          <cell r="D1245">
            <v>9.4100999999999999</v>
          </cell>
        </row>
        <row r="1246">
          <cell r="A1246" t="str">
            <v>001.19.02400</v>
          </cell>
          <cell r="B1246" t="str">
            <v>Fornecimento E Instalação De Mastro H De 2,00 M X 1. 1/2''</v>
          </cell>
          <cell r="C1246" t="str">
            <v>un</v>
          </cell>
          <cell r="D1246">
            <v>45.065199999999997</v>
          </cell>
        </row>
        <row r="1247">
          <cell r="A1247" t="str">
            <v>001.19.02420</v>
          </cell>
          <cell r="B1247" t="str">
            <v>Fornecimento E Instalação De Mastro H De 3,00m X 1. 1/2''</v>
          </cell>
          <cell r="C1247" t="str">
            <v>un</v>
          </cell>
          <cell r="D1247">
            <v>64.845200000000006</v>
          </cell>
        </row>
        <row r="1248">
          <cell r="A1248" t="str">
            <v>001.19.02440</v>
          </cell>
          <cell r="B1248" t="str">
            <v>Fornecimento E Instalação De Mastro H De 4,00 M X 1. 1/2''</v>
          </cell>
          <cell r="C1248" t="str">
            <v>un</v>
          </cell>
          <cell r="D1248">
            <v>88.975200000000001</v>
          </cell>
        </row>
        <row r="1249">
          <cell r="A1249" t="str">
            <v>001.19.02460</v>
          </cell>
          <cell r="B1249" t="str">
            <v>Fornecimento E Instalação de Mastro H de 5,00 m x 1. 1/2''</v>
          </cell>
          <cell r="C1249" t="str">
            <v>un</v>
          </cell>
          <cell r="D1249">
            <v>104.4252</v>
          </cell>
        </row>
        <row r="1250">
          <cell r="A1250" t="str">
            <v>001.19.02480</v>
          </cell>
          <cell r="B1250" t="str">
            <v>Fornecimento E Instalação De Mastro H De 6,00 M X 1. 1/2''</v>
          </cell>
          <cell r="C1250" t="str">
            <v>un</v>
          </cell>
          <cell r="D1250">
            <v>124.0752</v>
          </cell>
        </row>
        <row r="1251">
          <cell r="A1251" t="str">
            <v>001.19.02500</v>
          </cell>
          <cell r="B1251" t="str">
            <v>Fornecimento E Instalação De Mastro H De 2,00 M X 2''</v>
          </cell>
          <cell r="C1251" t="str">
            <v>un</v>
          </cell>
          <cell r="D1251">
            <v>54.0152</v>
          </cell>
        </row>
        <row r="1252">
          <cell r="A1252" t="str">
            <v>001.19.02520</v>
          </cell>
          <cell r="B1252" t="str">
            <v>Fornecimento E Instalação De Mastro H De 3,00 M X 2''</v>
          </cell>
          <cell r="C1252" t="str">
            <v>un</v>
          </cell>
          <cell r="D1252">
            <v>77.845200000000006</v>
          </cell>
        </row>
        <row r="1253">
          <cell r="A1253" t="str">
            <v>001.19.02540</v>
          </cell>
          <cell r="B1253" t="str">
            <v>Fornecimento E Instalação De Masto H De 4,00 M X 2''</v>
          </cell>
          <cell r="C1253" t="str">
            <v>un</v>
          </cell>
          <cell r="D1253">
            <v>103.5652</v>
          </cell>
        </row>
        <row r="1254">
          <cell r="A1254" t="str">
            <v>001.19.02560</v>
          </cell>
          <cell r="B1254" t="str">
            <v>Fornecimento E Instalação De Mastro H De 5,00 M X 2''</v>
          </cell>
          <cell r="C1254" t="str">
            <v>un</v>
          </cell>
          <cell r="D1254">
            <v>126.23520000000001</v>
          </cell>
        </row>
        <row r="1255">
          <cell r="A1255" t="str">
            <v>001.19.02580</v>
          </cell>
          <cell r="B1255" t="str">
            <v>Fornecimento E Instalação De Mastro H De 6,00 M X 2''</v>
          </cell>
          <cell r="C1255" t="str">
            <v>un</v>
          </cell>
          <cell r="D1255">
            <v>150.0752</v>
          </cell>
        </row>
        <row r="1256">
          <cell r="A1256" t="str">
            <v>001.19.02600</v>
          </cell>
          <cell r="B1256" t="str">
            <v>Fornecimento E Instalação De Mastro Telescópico H De 5,00 M X 1. 1/2'' E 2''</v>
          </cell>
          <cell r="C1256" t="str">
            <v>un</v>
          </cell>
          <cell r="D1256">
            <v>159.3152</v>
          </cell>
        </row>
        <row r="1257">
          <cell r="A1257" t="str">
            <v>001.19.02620</v>
          </cell>
          <cell r="B1257" t="str">
            <v>Fornecimento E Instalação De Mastro Telescópico H De 7,00 M X 1. 1/2'' E 2''</v>
          </cell>
          <cell r="C1257" t="str">
            <v>un</v>
          </cell>
          <cell r="D1257">
            <v>220.84520000000001</v>
          </cell>
        </row>
        <row r="1258">
          <cell r="A1258" t="str">
            <v>001.19.02640</v>
          </cell>
          <cell r="B1258" t="str">
            <v>Fornecimento E Instalação De Mastro Telescópico H De 9,00 M X 1. 1/2'' E 2''</v>
          </cell>
          <cell r="C1258" t="str">
            <v>un</v>
          </cell>
          <cell r="D1258">
            <v>281.51519999999999</v>
          </cell>
        </row>
        <row r="1259">
          <cell r="A1259" t="str">
            <v>001.19.02660</v>
          </cell>
          <cell r="B1259" t="str">
            <v>Fornecimento E Instalação De Isolador P/ Mastro - Simples 1 Descida De 3/4''</v>
          </cell>
          <cell r="C1259" t="str">
            <v>un</v>
          </cell>
          <cell r="D1259">
            <v>6.6101000000000001</v>
          </cell>
        </row>
        <row r="1260">
          <cell r="A1260" t="str">
            <v>001.19.02680</v>
          </cell>
          <cell r="B1260" t="str">
            <v>Fornecimento E Instalação De Isolador P/ Mastro - Simples 1 Descida De 1''</v>
          </cell>
          <cell r="C1260" t="str">
            <v>un</v>
          </cell>
          <cell r="D1260">
            <v>6.7401</v>
          </cell>
        </row>
        <row r="1261">
          <cell r="A1261" t="str">
            <v>001.19.02700</v>
          </cell>
          <cell r="B1261" t="str">
            <v>Fornecimento E Instalação De Isolador P/ Mastro - Simples 1 Descida De 1. 1/4''</v>
          </cell>
          <cell r="C1261" t="str">
            <v>un</v>
          </cell>
          <cell r="D1261">
            <v>7.2201000000000004</v>
          </cell>
        </row>
        <row r="1262">
          <cell r="A1262" t="str">
            <v>001.19.02720</v>
          </cell>
          <cell r="B1262" t="str">
            <v>Fornecimento E Instalação De Isolador P/ Mastro - Simples 1 Descida De 1. 1/2''</v>
          </cell>
          <cell r="C1262" t="str">
            <v>un</v>
          </cell>
          <cell r="D1262">
            <v>7.3601000000000001</v>
          </cell>
        </row>
        <row r="1263">
          <cell r="A1263" t="str">
            <v>001.19.02740</v>
          </cell>
          <cell r="B1263" t="str">
            <v>Fornecimento E Instalação De Isolador P/ Mastro - Simples 1 Descida De 2''</v>
          </cell>
          <cell r="C1263" t="str">
            <v>un</v>
          </cell>
          <cell r="D1263">
            <v>7.5900999999999996</v>
          </cell>
        </row>
        <row r="1264">
          <cell r="A1264" t="str">
            <v>001.19.02760</v>
          </cell>
          <cell r="B1264" t="str">
            <v>Fornecimento E Instalação De Isolador P/ Mastro - Simples 2 Descidas De 3/4''</v>
          </cell>
          <cell r="C1264" t="str">
            <v>un</v>
          </cell>
          <cell r="D1264">
            <v>7.1300999999999997</v>
          </cell>
        </row>
        <row r="1265">
          <cell r="A1265" t="str">
            <v>001.19.02780</v>
          </cell>
          <cell r="B1265" t="str">
            <v>Fornecimento E Instalação De Isolador P/ Mastro - Simples 2 Descidas De 1''</v>
          </cell>
          <cell r="C1265" t="str">
            <v>un</v>
          </cell>
          <cell r="D1265">
            <v>7.2900999999999998</v>
          </cell>
        </row>
        <row r="1266">
          <cell r="A1266" t="str">
            <v>001.19.02800</v>
          </cell>
          <cell r="B1266" t="str">
            <v>Fornecimento E Instalação De Isolador P/ Mastro - Simples 2 Descidas De 1. 1/4''</v>
          </cell>
          <cell r="C1266" t="str">
            <v>un</v>
          </cell>
          <cell r="D1266">
            <v>7.9100999999999999</v>
          </cell>
        </row>
        <row r="1267">
          <cell r="A1267" t="str">
            <v>001.19.02820</v>
          </cell>
          <cell r="B1267" t="str">
            <v>Fornecimento E Instalação De Isolador P/ Mastro - Simples 2 Descidas De 1. 1/2''</v>
          </cell>
          <cell r="C1267" t="str">
            <v>un</v>
          </cell>
          <cell r="D1267">
            <v>8.4300999999999995</v>
          </cell>
        </row>
        <row r="1268">
          <cell r="A1268" t="str">
            <v>001.19.02840</v>
          </cell>
          <cell r="B1268" t="str">
            <v>Fornecimento E Instalação De Isolador P/ Mastro - Simples 2 Descidas De 2''</v>
          </cell>
          <cell r="C1268" t="str">
            <v>un</v>
          </cell>
          <cell r="D1268">
            <v>8.7500999999999998</v>
          </cell>
        </row>
        <row r="1269">
          <cell r="A1269" t="str">
            <v>001.19.02860</v>
          </cell>
          <cell r="B1269" t="str">
            <v>Fornecimento E Instalação De Isolador P/ Mastro - Reforçado 1 Descida De 3/4''</v>
          </cell>
          <cell r="C1269" t="str">
            <v>un</v>
          </cell>
          <cell r="D1269">
            <v>8.5900999999999996</v>
          </cell>
        </row>
        <row r="1270">
          <cell r="A1270" t="str">
            <v>001.19.02880</v>
          </cell>
          <cell r="B1270" t="str">
            <v>Fornecimento E Instalação De Isolador P/ Mastro - Reforçado 1 Descida De 1''</v>
          </cell>
          <cell r="C1270" t="str">
            <v>un</v>
          </cell>
          <cell r="D1270">
            <v>8.5900999999999996</v>
          </cell>
        </row>
        <row r="1271">
          <cell r="A1271" t="str">
            <v>001.19.02900</v>
          </cell>
          <cell r="B1271" t="str">
            <v>Fornecimento E Instalação De Isolador P/ Mastro - Reforçado 1 Descida De 1. 1/4''</v>
          </cell>
          <cell r="C1271" t="str">
            <v>un</v>
          </cell>
          <cell r="D1271">
            <v>9.0100999999999996</v>
          </cell>
        </row>
        <row r="1272">
          <cell r="A1272" t="str">
            <v>001.19.02920</v>
          </cell>
          <cell r="B1272" t="str">
            <v>Fornecimento E Instalação De Isolador P/ Mastro - Reforçado 1 Descida De 1. 1/2''</v>
          </cell>
          <cell r="C1272" t="str">
            <v>un</v>
          </cell>
          <cell r="D1272">
            <v>9.7500999999999998</v>
          </cell>
        </row>
        <row r="1273">
          <cell r="A1273" t="str">
            <v>001.19.02940</v>
          </cell>
          <cell r="B1273" t="str">
            <v>Fornecimento E Instalação De Isolador P/ Mastro - Reforçado 1 Descida De 2''</v>
          </cell>
          <cell r="C1273" t="str">
            <v>un</v>
          </cell>
          <cell r="D1273">
            <v>10.4001</v>
          </cell>
        </row>
        <row r="1274">
          <cell r="A1274" t="str">
            <v>001.19.02960</v>
          </cell>
          <cell r="B1274" t="str">
            <v>Fornecimento E Instalação De Isolador P/ Mastro - Reforçado 2 Descidas De 3/4''</v>
          </cell>
          <cell r="C1274" t="str">
            <v>un</v>
          </cell>
          <cell r="D1274">
            <v>9.5300999999999991</v>
          </cell>
        </row>
        <row r="1275">
          <cell r="A1275" t="str">
            <v>001.19.02980</v>
          </cell>
          <cell r="B1275" t="str">
            <v>Fornecimento E Instalação De Isolador P/ Mastro - Reforçado 2 Descidas De 1''</v>
          </cell>
          <cell r="C1275" t="str">
            <v>un</v>
          </cell>
          <cell r="D1275">
            <v>9.5300999999999991</v>
          </cell>
        </row>
        <row r="1276">
          <cell r="A1276" t="str">
            <v>001.19.03000</v>
          </cell>
          <cell r="B1276" t="str">
            <v>Fornecimento E Instalação De Isolador P/ Mastro - Reforçado 2 Descidas De 1. 1/4''</v>
          </cell>
          <cell r="C1276" t="str">
            <v>un</v>
          </cell>
          <cell r="D1276">
            <v>9.7301000000000002</v>
          </cell>
        </row>
        <row r="1277">
          <cell r="A1277" t="str">
            <v>001.19.03020</v>
          </cell>
          <cell r="B1277" t="str">
            <v>Fornecimento E Instalação De Isolador P/ Mastro - Reforçado 2 Descidas De 1. 1/2''</v>
          </cell>
          <cell r="C1277" t="str">
            <v>un</v>
          </cell>
          <cell r="D1277">
            <v>10.2201</v>
          </cell>
        </row>
        <row r="1278">
          <cell r="A1278" t="str">
            <v>001.19.03040</v>
          </cell>
          <cell r="B1278" t="str">
            <v>Fornecimento E Instalação De Isolador P/ Mastro - Reforçado 2 Descidas De 2''</v>
          </cell>
          <cell r="C1278" t="str">
            <v>un</v>
          </cell>
          <cell r="D1278">
            <v>10.690099999999999</v>
          </cell>
        </row>
        <row r="1279">
          <cell r="A1279" t="str">
            <v>001.19.03060</v>
          </cell>
          <cell r="B1279" t="str">
            <v>Fornecimento E Instalação De Fixadores P/ Mastro - Base P/ Mastro H De 1. ¹/²''</v>
          </cell>
          <cell r="C1279" t="str">
            <v>un</v>
          </cell>
          <cell r="D1279">
            <v>34.003</v>
          </cell>
        </row>
        <row r="1280">
          <cell r="A1280" t="str">
            <v>001.19.03080</v>
          </cell>
          <cell r="B1280" t="str">
            <v>Fornecimento E Instalação De Fixadores P/ Mastro - Base P/ Mastro H De 2''</v>
          </cell>
          <cell r="C1280" t="str">
            <v>un</v>
          </cell>
          <cell r="D1280">
            <v>34.863</v>
          </cell>
        </row>
        <row r="1281">
          <cell r="A1281" t="str">
            <v>001.19.03100</v>
          </cell>
          <cell r="B1281" t="str">
            <v>Fornecimento E Instalação De Conectores De Uso Geral - Emenda E Medição P/ Cabo Até Ø50mm² 2P</v>
          </cell>
          <cell r="C1281" t="str">
            <v>un</v>
          </cell>
          <cell r="D1281">
            <v>9.5326000000000004</v>
          </cell>
        </row>
        <row r="1282">
          <cell r="A1282" t="str">
            <v>001.19.03120</v>
          </cell>
          <cell r="B1282" t="str">
            <v>Fornecimento E Instalação De Conectores De Uso Geral - Emenda E Medição P/ Cabo Até Ø120mm² 2P</v>
          </cell>
          <cell r="C1282" t="str">
            <v>un</v>
          </cell>
          <cell r="D1282">
            <v>13.8826</v>
          </cell>
        </row>
        <row r="1283">
          <cell r="A1283" t="str">
            <v>001.19.03140</v>
          </cell>
          <cell r="B1283" t="str">
            <v>Fornecimento E Instalação De Conector De Uso Geral - Emenda E Medição P/ Cabo Até  Ø50mm² 4P</v>
          </cell>
          <cell r="C1283" t="str">
            <v>un</v>
          </cell>
          <cell r="D1283">
            <v>16.772600000000001</v>
          </cell>
        </row>
        <row r="1284">
          <cell r="A1284" t="str">
            <v>001.19.03160</v>
          </cell>
          <cell r="B1284" t="str">
            <v>Fornecimento E Instalação De Conector De Uso Geral - Emenda E Medição P/ Cabo Até Ø 120 Mm² 4P</v>
          </cell>
          <cell r="C1284" t="str">
            <v>un</v>
          </cell>
          <cell r="D1284">
            <v>23.7926</v>
          </cell>
        </row>
        <row r="1285">
          <cell r="A1285" t="str">
            <v>001.19.03180</v>
          </cell>
          <cell r="B1285" t="str">
            <v>Fornecimento E Instalação De Conector De Uso Geral - Split Bolt P/ Cabo Ø 16mm²</v>
          </cell>
          <cell r="C1285" t="str">
            <v>un</v>
          </cell>
          <cell r="D1285">
            <v>5.5625999999999998</v>
          </cell>
        </row>
        <row r="1286">
          <cell r="A1286" t="str">
            <v>001.19.03200</v>
          </cell>
          <cell r="B1286" t="str">
            <v>Fornecimento E Instalação De Conector De Uso Geral - Split Bolt P/ Cabo Ø 25 Mm²</v>
          </cell>
          <cell r="C1286" t="str">
            <v>un</v>
          </cell>
          <cell r="D1286">
            <v>5.8525999999999998</v>
          </cell>
        </row>
        <row r="1287">
          <cell r="A1287" t="str">
            <v>001.19.03220</v>
          </cell>
          <cell r="B1287" t="str">
            <v>Fornecimento E Instalação De Conector De Uso Geral - Split Bolt P/ Cabo Ø 35 Mm²</v>
          </cell>
          <cell r="C1287" t="str">
            <v>un</v>
          </cell>
          <cell r="D1287">
            <v>6.4226000000000001</v>
          </cell>
        </row>
        <row r="1288">
          <cell r="A1288" t="str">
            <v>001.19.03240</v>
          </cell>
          <cell r="B1288" t="str">
            <v>Fornecimento E Instalação De Conector De Uso Gera - Split Bolt P/ Cabo Ø 50 Mm²</v>
          </cell>
          <cell r="C1288" t="str">
            <v>un</v>
          </cell>
          <cell r="D1288">
            <v>7.2926000000000002</v>
          </cell>
        </row>
        <row r="1289">
          <cell r="A1289" t="str">
            <v>001.19.03260</v>
          </cell>
          <cell r="B1289" t="str">
            <v>Fornecimento E Instalação De Conector De Uso Geral - Split Bolt P/ Cabo Ø 70 Mm²</v>
          </cell>
          <cell r="C1289" t="str">
            <v>un</v>
          </cell>
          <cell r="D1289">
            <v>9.0226000000000006</v>
          </cell>
        </row>
        <row r="1290">
          <cell r="A1290" t="str">
            <v>001.19.03280</v>
          </cell>
          <cell r="B1290" t="str">
            <v>Fornecimento E Instalação De Conector De Uso Geral - Split Bolt P/ Cabo Até Ø 70 Mm²</v>
          </cell>
          <cell r="C1290" t="str">
            <v>un</v>
          </cell>
          <cell r="D1290">
            <v>11.332599999999999</v>
          </cell>
        </row>
        <row r="1291">
          <cell r="A1291" t="str">
            <v>001.19.03300</v>
          </cell>
          <cell r="B1291" t="str">
            <v>Fornecimento E Instalação De Conector De Uso Geral - Split Bolt C/ Pino E Porca P/ Cabo Ø 16 Mm²</v>
          </cell>
          <cell r="C1291" t="str">
            <v>un</v>
          </cell>
          <cell r="D1291">
            <v>7.2926000000000002</v>
          </cell>
        </row>
        <row r="1292">
          <cell r="A1292" t="str">
            <v>001.19.03320</v>
          </cell>
          <cell r="B1292" t="str">
            <v>Fornecimento E Instalação De Conector De Uso Geral - Split Bolt C/ Pino E Porca P/ Cabo Ø 25 Mm²</v>
          </cell>
          <cell r="C1292" t="str">
            <v>un</v>
          </cell>
          <cell r="D1292">
            <v>6.8625999999999996</v>
          </cell>
        </row>
        <row r="1293">
          <cell r="A1293" t="str">
            <v>001.19.03340</v>
          </cell>
          <cell r="B1293" t="str">
            <v>Fornecimento E Instalação De Conector De Uso Geral - Split Bolt C/ Pino E Porca P/ Cabo Ø 35 Mm²</v>
          </cell>
          <cell r="C1293" t="str">
            <v>un</v>
          </cell>
          <cell r="D1293">
            <v>7.3026</v>
          </cell>
        </row>
        <row r="1294">
          <cell r="A1294" t="str">
            <v>001.19.03360</v>
          </cell>
          <cell r="B1294" t="str">
            <v>Fornecimento E Instalação De Conector De Uso Geral - Split Bolt C/ Pino E Porca P/ Cabo Ø 50 Mm²</v>
          </cell>
          <cell r="C1294" t="str">
            <v>un</v>
          </cell>
          <cell r="D1294">
            <v>8.2726000000000006</v>
          </cell>
        </row>
        <row r="1295">
          <cell r="A1295" t="str">
            <v>001.19.03380</v>
          </cell>
          <cell r="B1295" t="str">
            <v>Fornecimento E Instalação De Conector De Uso Geral - Split Bolt C/ Pino E Porca P/ Cabo Ø 70 Mm²</v>
          </cell>
          <cell r="C1295" t="str">
            <v>un</v>
          </cell>
          <cell r="D1295">
            <v>11.442600000000001</v>
          </cell>
        </row>
        <row r="1296">
          <cell r="A1296" t="str">
            <v>001.19.03400</v>
          </cell>
          <cell r="B1296" t="str">
            <v>Fornecimento E Instalação De Conector De Uso Geral - Terminal De Pressão C/ Passagem Frontal P/ Cabo Ø 16 Mm²</v>
          </cell>
          <cell r="C1296" t="str">
            <v>un</v>
          </cell>
          <cell r="D1296">
            <v>10.4626</v>
          </cell>
        </row>
        <row r="1297">
          <cell r="A1297" t="str">
            <v>001.19.03420</v>
          </cell>
          <cell r="B1297" t="str">
            <v>Fornecimento E Instalação De Conector De Uso Gera - Terminal De Pressão C/ Passagem Frontal P/ Cabo Ø 25 Mm²</v>
          </cell>
          <cell r="C1297" t="str">
            <v>un</v>
          </cell>
          <cell r="D1297">
            <v>4.7926000000000002</v>
          </cell>
        </row>
        <row r="1298">
          <cell r="A1298" t="str">
            <v>001.19.03440</v>
          </cell>
          <cell r="B1298" t="str">
            <v>Fornecimento E Instalação De Conector De Uso Geral - Terminal De Pressão C/ Passagem Frontal P/ Cabo Ø 35 Mm²</v>
          </cell>
          <cell r="C1298" t="str">
            <v>un</v>
          </cell>
          <cell r="D1298">
            <v>5.0826000000000002</v>
          </cell>
        </row>
        <row r="1299">
          <cell r="A1299" t="str">
            <v>001.19.03460</v>
          </cell>
          <cell r="B1299" t="str">
            <v>Fornecimento E Instalação De Conector De Uso Geral - Terminal De Pressão C/ Passagem Frontal P/ Cabo Ø 50 Mm²</v>
          </cell>
          <cell r="C1299" t="str">
            <v>un</v>
          </cell>
          <cell r="D1299">
            <v>5.4626000000000001</v>
          </cell>
        </row>
        <row r="1300">
          <cell r="A1300" t="str">
            <v>001.19.03480</v>
          </cell>
          <cell r="B1300" t="str">
            <v>Fornecimento E Instalação De Conector De Uso Geral - Terminal De Pressão C/ Passagem Frontal P/ Cabo Ø 70 Mm²</v>
          </cell>
          <cell r="C1300" t="str">
            <v>un</v>
          </cell>
          <cell r="D1300">
            <v>6.1125999999999996</v>
          </cell>
        </row>
        <row r="1301">
          <cell r="A1301" t="str">
            <v>001.19.03500</v>
          </cell>
          <cell r="B1301" t="str">
            <v>Fornecimento E Instalação De Conector De Uso Geral - Terminal De Pressão C/ Passagem Lateral P/ Cabo Ø 16 Mm²</v>
          </cell>
          <cell r="C1301" t="str">
            <v>un</v>
          </cell>
          <cell r="D1301">
            <v>7.5125999999999999</v>
          </cell>
        </row>
        <row r="1302">
          <cell r="A1302" t="str">
            <v>001.19.03520</v>
          </cell>
          <cell r="B1302" t="str">
            <v>Fornecimento E Instalação De Conector De Uso Geral - Terminal De Pressão C/ Passagem Lateral P/ Cabo Ø 25 Mm²</v>
          </cell>
          <cell r="C1302" t="str">
            <v>un</v>
          </cell>
          <cell r="D1302">
            <v>7.5125999999999999</v>
          </cell>
        </row>
        <row r="1303">
          <cell r="A1303" t="str">
            <v>001.19.03540</v>
          </cell>
          <cell r="B1303" t="str">
            <v>Fornecimento E Instalação De Conector De Uso Geral - Terminal De Pressão C/ Passagem Lateral P/ Cabo Ø 35 Mm²</v>
          </cell>
          <cell r="C1303" t="str">
            <v>un</v>
          </cell>
          <cell r="D1303">
            <v>7.5125999999999999</v>
          </cell>
        </row>
        <row r="1304">
          <cell r="A1304" t="str">
            <v>001.19.03560</v>
          </cell>
          <cell r="B1304" t="str">
            <v>Fornecimento E Instalação De Conector De Uso Geral - Terminal De Pressão C/ Passagem Lateral P/ Cabo Ø 50 Mm²</v>
          </cell>
          <cell r="C1304" t="str">
            <v>un</v>
          </cell>
          <cell r="D1304">
            <v>10.762600000000001</v>
          </cell>
        </row>
        <row r="1305">
          <cell r="A1305" t="str">
            <v>001.19.03580</v>
          </cell>
          <cell r="B1305" t="str">
            <v>Fornecimento E Instalação De Conector De Uso Geral - Terminal De Pressão C/ Passagem Lateral P/ Cabo Ø 70 Mm²</v>
          </cell>
          <cell r="C1305" t="str">
            <v>un</v>
          </cell>
          <cell r="D1305">
            <v>10.762600000000001</v>
          </cell>
        </row>
        <row r="1306">
          <cell r="A1306" t="str">
            <v>001.19.03600</v>
          </cell>
          <cell r="B1306" t="str">
            <v>Fornecimento E Instalação De Conector De Uso Geral - Tensionador P/ Cabo Cobre Até Ø95 Mm²</v>
          </cell>
          <cell r="C1306" t="str">
            <v>un</v>
          </cell>
          <cell r="D1306">
            <v>9.2826000000000004</v>
          </cell>
        </row>
        <row r="1307">
          <cell r="A1307" t="str">
            <v>001.19.03620</v>
          </cell>
          <cell r="B1307" t="str">
            <v>Fornecimento E Instalação De Conector De Uso Geral - Terminal De Pressão C/ 4 Parafusos P/ Cabo Ø 16/35 Mm²</v>
          </cell>
          <cell r="C1307" t="str">
            <v>un</v>
          </cell>
          <cell r="D1307">
            <v>10.4626</v>
          </cell>
        </row>
        <row r="1308">
          <cell r="A1308" t="str">
            <v>001.19.03640</v>
          </cell>
          <cell r="B1308" t="str">
            <v>Fornecimento E Instalação De Conector De Uso Geral - Terminal De Pressão C/ 4 Parafusos P/ Cabo Ø35/70 Mm²</v>
          </cell>
          <cell r="C1308" t="str">
            <v>un</v>
          </cell>
          <cell r="D1308">
            <v>13.5726</v>
          </cell>
        </row>
        <row r="1309">
          <cell r="A1309" t="str">
            <v>001.19.03660</v>
          </cell>
          <cell r="B1309" t="str">
            <v>Fornecimento E Instalação De Conector De Uso Geral - Terminal Tipo X De Latão P/ Cabo Até Ø50 Mm²</v>
          </cell>
          <cell r="C1309" t="str">
            <v>un</v>
          </cell>
          <cell r="D1309">
            <v>8.0126000000000008</v>
          </cell>
        </row>
        <row r="1310">
          <cell r="A1310" t="str">
            <v>001.19.03680</v>
          </cell>
          <cell r="B1310" t="str">
            <v>Fornecimento E Instalação De Conector De Uso Geral - Abraçadeira Tipo Ômega P/ Cabo Ø 16 Mm²</v>
          </cell>
          <cell r="C1310" t="str">
            <v>un</v>
          </cell>
          <cell r="D1310">
            <v>5.9325999999999999</v>
          </cell>
        </row>
        <row r="1311">
          <cell r="A1311" t="str">
            <v>001.19.03700</v>
          </cell>
          <cell r="B1311" t="str">
            <v>Fornecimento E Instalação De Conector De Uso Geral - Abraçadeira Tipo Ômega P/ Cabo Ø35 Mm²</v>
          </cell>
          <cell r="C1311" t="str">
            <v>un</v>
          </cell>
          <cell r="D1311">
            <v>5.9325999999999999</v>
          </cell>
        </row>
        <row r="1312">
          <cell r="A1312" t="str">
            <v>001.19.03720</v>
          </cell>
          <cell r="B1312" t="str">
            <v>Fornecimento e instalação de componentes de fixação - chapa de fixação tipo unha</v>
          </cell>
          <cell r="C1312" t="str">
            <v>un</v>
          </cell>
          <cell r="D1312">
            <v>2.9350999999999998</v>
          </cell>
        </row>
        <row r="1313">
          <cell r="A1313" t="str">
            <v>001.19.03740</v>
          </cell>
          <cell r="B1313" t="str">
            <v>Fornecimento E Instalação De Componentes De Fixação - Abraçadeira 3 Estais P/ Mastro De 1. ¹/²''</v>
          </cell>
          <cell r="C1313" t="str">
            <v>un</v>
          </cell>
          <cell r="D1313">
            <v>5.9250999999999996</v>
          </cell>
        </row>
        <row r="1314">
          <cell r="A1314" t="str">
            <v>001.19.03760</v>
          </cell>
          <cell r="B1314" t="str">
            <v>Fornecimento E Instalação De Componentes De Fixação - Abraçadeira 3 Estais  P/ Mastro 2''</v>
          </cell>
          <cell r="C1314" t="str">
            <v>un</v>
          </cell>
          <cell r="D1314">
            <v>5.9250999999999996</v>
          </cell>
        </row>
        <row r="1315">
          <cell r="A1315" t="str">
            <v>001.19.03780</v>
          </cell>
          <cell r="B1315" t="str">
            <v>Fornecimento E Instalação De Componentes De Fixação - Abraçadeira 4 Estais P/ Mastro De 1. ¹/²''</v>
          </cell>
          <cell r="C1315" t="str">
            <v>un</v>
          </cell>
          <cell r="D1315">
            <v>7.1451000000000002</v>
          </cell>
        </row>
        <row r="1316">
          <cell r="A1316" t="str">
            <v>001.19.03800</v>
          </cell>
          <cell r="B1316" t="str">
            <v>Fornecimento E Instalação De Componentes De Fixação - Abraçadeira 4 Estais P/ Mastro De 2''</v>
          </cell>
          <cell r="C1316" t="str">
            <v>un</v>
          </cell>
          <cell r="D1316">
            <v>7.1451000000000002</v>
          </cell>
        </row>
        <row r="1317">
          <cell r="A1317" t="str">
            <v>001.19.03820</v>
          </cell>
          <cell r="B1317" t="str">
            <v>Fornecimento E Instalação De Componentes De Fixação - Fixador De Estais P/ Tubo</v>
          </cell>
          <cell r="C1317" t="str">
            <v>un</v>
          </cell>
          <cell r="D1317">
            <v>3.6551</v>
          </cell>
        </row>
        <row r="1318">
          <cell r="A1318" t="str">
            <v>001.19.03840</v>
          </cell>
          <cell r="B1318" t="str">
            <v>Fornecimento E Instalação De Componentes De Fixação - Fixador De Estais P/ Cabo</v>
          </cell>
          <cell r="C1318" t="str">
            <v>un</v>
          </cell>
          <cell r="D1318">
            <v>3.1751</v>
          </cell>
        </row>
        <row r="1319">
          <cell r="A1319" t="str">
            <v>001.19.03860</v>
          </cell>
          <cell r="B1319" t="str">
            <v>Fornecimento E Instalação De Componentes De Fixação - Manilha De 1/4''</v>
          </cell>
          <cell r="C1319" t="str">
            <v>un</v>
          </cell>
          <cell r="D1319">
            <v>9.4451000000000001</v>
          </cell>
        </row>
        <row r="1320">
          <cell r="A1320" t="str">
            <v>001.19.03880</v>
          </cell>
          <cell r="B1320" t="str">
            <v>Fornecimento E Instalação De Componentes De Fixação - Esticador P/ Cabo De Aço De 3/16''</v>
          </cell>
          <cell r="C1320" t="str">
            <v>un</v>
          </cell>
          <cell r="D1320">
            <v>7.6551</v>
          </cell>
        </row>
        <row r="1321">
          <cell r="A1321" t="str">
            <v>001.19.03900</v>
          </cell>
          <cell r="B1321" t="str">
            <v>Fornecimento E Instalação De Componentes De Fixação - Esticador P/ Cabo De Aço De 1/4''</v>
          </cell>
          <cell r="C1321" t="str">
            <v>un</v>
          </cell>
          <cell r="D1321">
            <v>8.8551000000000002</v>
          </cell>
        </row>
        <row r="1322">
          <cell r="A1322" t="str">
            <v>001.19.03920</v>
          </cell>
          <cell r="B1322" t="str">
            <v>Fornecimento E Instalação De Componentes De Fixação - Sapatilha De 3/16''</v>
          </cell>
          <cell r="C1322" t="str">
            <v>un</v>
          </cell>
          <cell r="D1322">
            <v>3.0750999999999999</v>
          </cell>
        </row>
        <row r="1323">
          <cell r="A1323" t="str">
            <v>001.19.03940</v>
          </cell>
          <cell r="B1323" t="str">
            <v>Fornecimento E Instalação De Componentes De Fixação - Sapatilha De 1/4''</v>
          </cell>
          <cell r="C1323" t="str">
            <v>un</v>
          </cell>
          <cell r="D1323">
            <v>3.4051</v>
          </cell>
        </row>
        <row r="1324">
          <cell r="A1324" t="str">
            <v>001.19.03960</v>
          </cell>
          <cell r="B1324" t="str">
            <v>Fornecimeto E Instalação De Componentes De Fixação - Grampo Crosby De 3/16''</v>
          </cell>
          <cell r="C1324" t="str">
            <v>un</v>
          </cell>
          <cell r="D1324">
            <v>3.0251000000000001</v>
          </cell>
        </row>
        <row r="1325">
          <cell r="A1325" t="str">
            <v>001.19.03980</v>
          </cell>
          <cell r="B1325" t="str">
            <v>Fornecimento E Instalação De Componentes De Fixação - Grampo Crosby De 1/4''</v>
          </cell>
          <cell r="C1325" t="str">
            <v>un</v>
          </cell>
          <cell r="D1325">
            <v>3.0750999999999999</v>
          </cell>
        </row>
        <row r="1326">
          <cell r="A1326" t="str">
            <v>001.19.04000</v>
          </cell>
          <cell r="B1326" t="str">
            <v>Fornecimento E Instalação De Componentes De Fixação - Abraçadeira Tipo ""D"" C/ Cunha De 3/4''</v>
          </cell>
          <cell r="C1326" t="str">
            <v>un</v>
          </cell>
          <cell r="D1326">
            <v>2.6751</v>
          </cell>
        </row>
        <row r="1327">
          <cell r="A1327" t="str">
            <v>001.19.04020</v>
          </cell>
          <cell r="B1327" t="str">
            <v>Fornecimento  Instalação De Componentes De Fixação - Abraçadeira Tipo ""D"" C/ Cunha De 1''</v>
          </cell>
          <cell r="C1327" t="str">
            <v>un</v>
          </cell>
          <cell r="D1327">
            <v>2.8451</v>
          </cell>
        </row>
        <row r="1328">
          <cell r="A1328" t="str">
            <v>001.19.04040</v>
          </cell>
          <cell r="B1328" t="str">
            <v>Fornecimento E Instalação De Componentes De Fixação - Abraçadeira Tipo ""D"" C/ Cunha De 1.¹/4''</v>
          </cell>
          <cell r="C1328" t="str">
            <v>un</v>
          </cell>
          <cell r="D1328">
            <v>3.4950999999999999</v>
          </cell>
        </row>
        <row r="1329">
          <cell r="A1329" t="str">
            <v>001.19.04060</v>
          </cell>
          <cell r="B1329" t="str">
            <v>Fornecimento E Instalação De Componentes De Fixação - Abraçadeira Tipo ""D"" C/ Cunha De 1.¹/²''</v>
          </cell>
          <cell r="C1329" t="str">
            <v>un</v>
          </cell>
          <cell r="D1329">
            <v>3.4950999999999999</v>
          </cell>
        </row>
        <row r="1330">
          <cell r="A1330" t="str">
            <v>001.19.04080</v>
          </cell>
          <cell r="B1330" t="str">
            <v>Fornecimento E Instalação De Componentes De Fixação - Abraçadeira Tipo ""D"" C/ Cunha De 2''</v>
          </cell>
          <cell r="C1330" t="str">
            <v>un</v>
          </cell>
          <cell r="D1330">
            <v>3.7951000000000001</v>
          </cell>
        </row>
        <row r="1331">
          <cell r="A1331" t="str">
            <v>001.19.04100</v>
          </cell>
          <cell r="B1331" t="str">
            <v>Fornecimento E Instalação De Componentes De Fixação - Parafuso Sextavado C/ Bucha De Pvc Rosca Sob. 1/4'' X 1. ¹/²'' DZ</v>
          </cell>
          <cell r="C1331" t="str">
            <v>ct</v>
          </cell>
          <cell r="D1331">
            <v>2.1650999999999998</v>
          </cell>
        </row>
        <row r="1332">
          <cell r="A1332" t="str">
            <v>001.19.04120</v>
          </cell>
          <cell r="B1332" t="str">
            <v>Fornecimento E Instalação De Componentes De Fixação - Parafuso Sextavado C/ Bucha De Pvc Rosca Sob. 5/16'' X 1. ¹/²''DZ</v>
          </cell>
          <cell r="C1332" t="str">
            <v>ct</v>
          </cell>
          <cell r="D1332">
            <v>2.2951000000000001</v>
          </cell>
        </row>
        <row r="1333">
          <cell r="A1333" t="str">
            <v>001.19.04140</v>
          </cell>
          <cell r="B1333" t="str">
            <v>Fornecimento E Instalação De Componentes De Fixação - Parafuso Sextavado C/ Bucha De Pvc Rosca Sob. 5/16'' X 2'' DZ</v>
          </cell>
          <cell r="C1333" t="str">
            <v>ct</v>
          </cell>
          <cell r="D1333">
            <v>2.3351000000000002</v>
          </cell>
        </row>
        <row r="1334">
          <cell r="A1334" t="str">
            <v>001.19.04160</v>
          </cell>
          <cell r="B1334" t="str">
            <v>Fornecimento E Instalação De Conj. De Contraventegem Com Cabo P/ Mastro 1. ¹/²''</v>
          </cell>
          <cell r="C1334" t="str">
            <v>cj</v>
          </cell>
          <cell r="D1334">
            <v>109.0183</v>
          </cell>
        </row>
        <row r="1335">
          <cell r="A1335" t="str">
            <v>001.19.04180</v>
          </cell>
          <cell r="B1335" t="str">
            <v>Fornecimento E Instalação De Conj. De Contraventagem Com Cabo P/ Mastro 2''</v>
          </cell>
          <cell r="C1335" t="str">
            <v>cj</v>
          </cell>
          <cell r="D1335">
            <v>109.2383</v>
          </cell>
        </row>
        <row r="1336">
          <cell r="A1336" t="str">
            <v>001.19.04200</v>
          </cell>
          <cell r="B1336" t="str">
            <v>Fornecimento E Instalação De Componentes P/ Aterramento - Conector Cabo/Haste Tipo Olhal Reforçado 3/4''</v>
          </cell>
          <cell r="C1336" t="str">
            <v>un</v>
          </cell>
          <cell r="D1336">
            <v>5.9263000000000003</v>
          </cell>
        </row>
        <row r="1337">
          <cell r="A1337" t="str">
            <v>001.19.04220</v>
          </cell>
          <cell r="B1337" t="str">
            <v>Fornecimento E Instalação De Componentes P/ Aterramento - Conector Cabo/Haste Tipo Olhal Reforçado 5/8''</v>
          </cell>
          <cell r="C1337" t="str">
            <v>un</v>
          </cell>
          <cell r="D1337">
            <v>4.6763000000000003</v>
          </cell>
        </row>
        <row r="1338">
          <cell r="A1338" t="str">
            <v>001.19.04240</v>
          </cell>
          <cell r="B1338" t="str">
            <v>Fornecimento E Instalação De Componentes P/ Aterramento Cabo/Haste Tipo Olhal Leve 5/8''</v>
          </cell>
          <cell r="C1338" t="str">
            <v>un</v>
          </cell>
          <cell r="D1338">
            <v>8.3163</v>
          </cell>
        </row>
        <row r="1339">
          <cell r="A1339" t="str">
            <v>001.19.04260</v>
          </cell>
          <cell r="B1339" t="str">
            <v>Fornecimento E Instalação De Componentes P/ Aterramento - Luva De Emenda P/ Haste De 5/8''</v>
          </cell>
          <cell r="C1339" t="str">
            <v>un</v>
          </cell>
          <cell r="D1339">
            <v>7.7563000000000004</v>
          </cell>
        </row>
        <row r="1340">
          <cell r="A1340" t="str">
            <v>001.19.04280</v>
          </cell>
          <cell r="B1340" t="str">
            <v>Fornecimento E Instalação De Componentes P/ Aterramento - Luva De Emenda P/ Haste De 3/4''</v>
          </cell>
          <cell r="C1340" t="str">
            <v>un</v>
          </cell>
          <cell r="D1340">
            <v>7.7563000000000004</v>
          </cell>
        </row>
        <row r="1341">
          <cell r="A1341" t="str">
            <v>001.19.04300</v>
          </cell>
          <cell r="B1341" t="str">
            <v>Fornecimento e Instalação de Componentes  p/ Aterramento - Conector Cabo/Haste Tipo Grampo</v>
          </cell>
          <cell r="C1341" t="str">
            <v>un</v>
          </cell>
          <cell r="D1341">
            <v>4.6763000000000003</v>
          </cell>
        </row>
        <row r="1342">
          <cell r="A1342" t="str">
            <v>001.19.04320</v>
          </cell>
          <cell r="B1342" t="str">
            <v>Fornecimento E Inwstalação De Componentes P/ Aterramento - Haste Aterramento AC De 5/8'' X 2,40m</v>
          </cell>
          <cell r="C1342" t="str">
            <v>un</v>
          </cell>
          <cell r="D1342">
            <v>32.567700000000002</v>
          </cell>
        </row>
        <row r="1343">
          <cell r="A1343" t="str">
            <v>001.19.04340</v>
          </cell>
          <cell r="B1343" t="str">
            <v>Fornecimento E Instalação De Componentes P/ Aterramento - Haste Aterramento  AC De 5/8'' X 3,00 M</v>
          </cell>
          <cell r="C1343" t="str">
            <v>un</v>
          </cell>
          <cell r="D1343">
            <v>38.967700000000001</v>
          </cell>
        </row>
        <row r="1344">
          <cell r="A1344" t="str">
            <v>001.19.04360</v>
          </cell>
          <cell r="B1344" t="str">
            <v>Fornecimento E Instalação De Componentes P/ Aterramento - Haste Aterramento AC De 3/4'' X 2,40 M</v>
          </cell>
          <cell r="C1344" t="str">
            <v>un</v>
          </cell>
          <cell r="D1344">
            <v>43.447699999999998</v>
          </cell>
        </row>
        <row r="1345">
          <cell r="A1345" t="str">
            <v>001.19.04380</v>
          </cell>
          <cell r="B1345" t="str">
            <v>Fornecimento E Instalação De Componentes P/ Aterramento - Haste Aterramento AC De 3/4'' X 300 M</v>
          </cell>
          <cell r="C1345" t="str">
            <v>un</v>
          </cell>
          <cell r="D1345">
            <v>52.9377</v>
          </cell>
        </row>
        <row r="1346">
          <cell r="A1346" t="str">
            <v>001.19.04400</v>
          </cell>
          <cell r="B1346" t="str">
            <v>Forecimento E Instalação De Componentes P/ Aterramento - Haste Aterramento BC De 5/8'' X 2,40 M</v>
          </cell>
          <cell r="C1346" t="str">
            <v>un</v>
          </cell>
          <cell r="D1346">
            <v>20.247699999999998</v>
          </cell>
        </row>
        <row r="1347">
          <cell r="A1347" t="str">
            <v>001.19.04420</v>
          </cell>
          <cell r="B1347" t="str">
            <v>Fornecimento E Instalação De Componentes P/ Aterramento - Haste Aterramento BC De 5/8'' X 3,00 M</v>
          </cell>
          <cell r="C1347" t="str">
            <v>un</v>
          </cell>
          <cell r="D1347">
            <v>29.607700000000001</v>
          </cell>
        </row>
        <row r="1348">
          <cell r="A1348" t="str">
            <v>001.19.04440</v>
          </cell>
          <cell r="B1348" t="str">
            <v>Fornecimento E Instalação De Componentes P/ Aterramento - Haste Aterramento BC De 3/4'' X 2,40 M</v>
          </cell>
          <cell r="C1348" t="str">
            <v>un</v>
          </cell>
          <cell r="D1348">
            <v>36.6877</v>
          </cell>
        </row>
        <row r="1349">
          <cell r="A1349" t="str">
            <v>001.19.04460</v>
          </cell>
          <cell r="B1349" t="str">
            <v>Fornecimento E Instalação De Componentes P/ Aterramento - Haste Aterramento BC De 3/4'' X 3,00 M</v>
          </cell>
          <cell r="C1349" t="str">
            <v>un</v>
          </cell>
          <cell r="D1349">
            <v>39.9377</v>
          </cell>
        </row>
        <row r="1350">
          <cell r="A1350" t="str">
            <v>001.19.04480</v>
          </cell>
          <cell r="B1350" t="str">
            <v>Fornecimento E Instalação De Sinalizadores - Aparelhos Sinalizadores Simples S/ Célula</v>
          </cell>
          <cell r="C1350" t="str">
            <v>un</v>
          </cell>
          <cell r="D1350">
            <v>22.027699999999999</v>
          </cell>
        </row>
        <row r="1351">
          <cell r="A1351" t="str">
            <v>001.19.04500</v>
          </cell>
          <cell r="B1351" t="str">
            <v>Fornecimento E Instalação De Sinalizadores - Aparelhos Sinalizadores Simples C/ Célula</v>
          </cell>
          <cell r="C1351" t="str">
            <v>un</v>
          </cell>
          <cell r="D1351">
            <v>35.887700000000002</v>
          </cell>
        </row>
        <row r="1352">
          <cell r="A1352" t="str">
            <v>001.19.04520</v>
          </cell>
          <cell r="B1352" t="str">
            <v>Fornecimento E Instalação De Sinalizadores - Aparelhos Sinalizadores Duplo S/ Célula</v>
          </cell>
          <cell r="C1352" t="str">
            <v>un</v>
          </cell>
          <cell r="D1352">
            <v>41.237699999999997</v>
          </cell>
        </row>
        <row r="1353">
          <cell r="A1353" t="str">
            <v>001.19.04540</v>
          </cell>
          <cell r="B1353" t="str">
            <v>Fornecimento E Instalação De Sinalizadores - Aparelhos Sinalizadores Duplo C/ Célula</v>
          </cell>
          <cell r="C1353" t="str">
            <v>un</v>
          </cell>
          <cell r="D1353">
            <v>74.887699999999995</v>
          </cell>
        </row>
        <row r="1354">
          <cell r="A1354" t="str">
            <v>001.19.04560</v>
          </cell>
          <cell r="B1354" t="str">
            <v>Fornecimento E Instalação De Abraçadeira P/ Sinalizador De 1. ¹/²''</v>
          </cell>
          <cell r="C1354" t="str">
            <v>un</v>
          </cell>
          <cell r="D1354">
            <v>5.4851000000000001</v>
          </cell>
        </row>
        <row r="1355">
          <cell r="A1355" t="str">
            <v>001.19.04580</v>
          </cell>
          <cell r="B1355" t="str">
            <v>Fornecimento E Instalação De Abraçadeira P/ Sinalizador De 2''</v>
          </cell>
          <cell r="C1355" t="str">
            <v>un</v>
          </cell>
          <cell r="D1355">
            <v>5.6250999999999998</v>
          </cell>
        </row>
        <row r="1356">
          <cell r="A1356" t="str">
            <v>001.20</v>
          </cell>
          <cell r="B1356" t="str">
            <v>INSTALAÇÕES ELÉTRICAS - EQUIPAMENTOS</v>
          </cell>
          <cell r="D1356">
            <v>73781.902000000002</v>
          </cell>
        </row>
        <row r="1357">
          <cell r="A1357" t="str">
            <v>001.20.00020</v>
          </cell>
          <cell r="B1357" t="str">
            <v>Conjunto motor bomba centrífuga trifásica 50 a 60 hz para sucção até 6m pot. 1/2 hp</v>
          </cell>
          <cell r="C1357" t="str">
            <v>CJ</v>
          </cell>
          <cell r="D1357">
            <v>288.70030000000003</v>
          </cell>
        </row>
        <row r="1358">
          <cell r="A1358" t="str">
            <v>001.20.00040</v>
          </cell>
          <cell r="B1358" t="str">
            <v>Conjunto motor bomba centrífuga trifásica 50 a 60 hz para sucção até 6m pot. 3/4 hp</v>
          </cell>
          <cell r="C1358" t="str">
            <v>CJ</v>
          </cell>
          <cell r="D1358">
            <v>299.70030000000003</v>
          </cell>
        </row>
        <row r="1359">
          <cell r="A1359" t="str">
            <v>001.20.00060</v>
          </cell>
          <cell r="B1359" t="str">
            <v>Conjunto motor bomba centrífuga trifásica 50 a 60 hz para sucção até 6m pot. 1 hp</v>
          </cell>
          <cell r="C1359" t="str">
            <v>CJ</v>
          </cell>
          <cell r="D1359">
            <v>389.57139999999998</v>
          </cell>
        </row>
        <row r="1360">
          <cell r="A1360" t="str">
            <v>001.20.00080</v>
          </cell>
          <cell r="B1360" t="str">
            <v>Conjunto motor bomba centrífuga trifásica 50 a 60 hz para sucção até 6m pot. 1 1/2"""""""" hp</v>
          </cell>
          <cell r="C1360" t="str">
            <v>CJ</v>
          </cell>
          <cell r="D1360">
            <v>466.57139999999998</v>
          </cell>
        </row>
        <row r="1361">
          <cell r="A1361" t="str">
            <v>001.20.00100</v>
          </cell>
          <cell r="B1361" t="str">
            <v>Conjunto motor bomba centrífuga trifásica 50 a 60 hz para sucção até 6m pot. 2"""""""" hp</v>
          </cell>
          <cell r="C1361" t="str">
            <v>CJ</v>
          </cell>
          <cell r="D1361">
            <v>499.4425</v>
          </cell>
        </row>
        <row r="1362">
          <cell r="A1362" t="str">
            <v>001.20.00120</v>
          </cell>
          <cell r="B1362" t="str">
            <v>Conjunto motor bomba centrifuga monoestagio com bocais flangeados - cf-7 mark ou similar - 03 cv</v>
          </cell>
          <cell r="C1362" t="str">
            <v>UN</v>
          </cell>
          <cell r="D1362">
            <v>276.4425</v>
          </cell>
        </row>
        <row r="1363">
          <cell r="A1363" t="str">
            <v>001.20.00140</v>
          </cell>
          <cell r="B1363" t="str">
            <v>Fornecimento e Instalação de Ar Condicionado Tipo Split 9 000 BTUS, Linha Tempstar ou Mesmo Padrão</v>
          </cell>
          <cell r="C1363" t="str">
            <v>CJ</v>
          </cell>
          <cell r="D1363">
            <v>2150</v>
          </cell>
        </row>
        <row r="1364">
          <cell r="A1364" t="str">
            <v>001.20.00160</v>
          </cell>
          <cell r="B1364" t="str">
            <v>Fornecimento e Instalação de Ar Condicionado Tipo Split 12 000 BTUS, Linha Tempstar ou Mesmo Padrão</v>
          </cell>
          <cell r="C1364" t="str">
            <v>CJ</v>
          </cell>
          <cell r="D1364">
            <v>2520</v>
          </cell>
        </row>
        <row r="1365">
          <cell r="A1365" t="str">
            <v>001.20.00165</v>
          </cell>
          <cell r="B1365" t="str">
            <v>Fornecimento e Instalação de Ar Condicionado Tipo Split 18 000 BTUS, Linha Tempstar ou Mesmo Padrão</v>
          </cell>
          <cell r="C1365" t="str">
            <v>CJ</v>
          </cell>
          <cell r="D1365">
            <v>2960</v>
          </cell>
        </row>
        <row r="1366">
          <cell r="A1366" t="str">
            <v>001.20.00170</v>
          </cell>
          <cell r="B1366" t="str">
            <v>Fornecimento e Instalação de Ar Condicionado Tipo Split 22 000 BTUS, Linha Tempstar ou Mesmo Padrão</v>
          </cell>
          <cell r="C1366" t="str">
            <v>CJ</v>
          </cell>
          <cell r="D1366">
            <v>4090</v>
          </cell>
        </row>
        <row r="1367">
          <cell r="A1367" t="str">
            <v>001.20.00175</v>
          </cell>
          <cell r="B1367" t="str">
            <v>Fornecimento e Instalação de Ar Condicionado Tipo Split 36 000 BTUS, Linha Tempstar ou Mesmo Padrão</v>
          </cell>
          <cell r="C1367" t="str">
            <v>CJ</v>
          </cell>
          <cell r="D1367">
            <v>5960</v>
          </cell>
        </row>
        <row r="1368">
          <cell r="A1368" t="str">
            <v>001.20.00180</v>
          </cell>
          <cell r="B1368" t="str">
            <v>Fornecimento e Instalação de Ar Condicionado Tipo Split 48 000 BTUS, Linha Tempstar ou Mesmo Padrão</v>
          </cell>
          <cell r="C1368" t="str">
            <v>CJ</v>
          </cell>
          <cell r="D1368">
            <v>7000</v>
          </cell>
        </row>
        <row r="1369">
          <cell r="A1369" t="str">
            <v>001.20.00200</v>
          </cell>
          <cell r="B1369" t="str">
            <v>Fornecimento e Instalação de Ar Condicionado Tipo Split 60 000 BTUS, Linha Tempstar ou Mesmo Padrão</v>
          </cell>
          <cell r="C1369" t="str">
            <v>CJ</v>
          </cell>
          <cell r="D1369">
            <v>7630</v>
          </cell>
        </row>
        <row r="1370">
          <cell r="A1370" t="str">
            <v>001.20.00220</v>
          </cell>
          <cell r="B1370" t="str">
            <v>Fornecimento e Instalação de Ar Condicionado Tipo Split 7 000 BTUS, Linha Silence ou Mesmo Padrão</v>
          </cell>
          <cell r="C1370" t="str">
            <v>CJ</v>
          </cell>
          <cell r="D1370">
            <v>2205</v>
          </cell>
        </row>
        <row r="1371">
          <cell r="A1371" t="str">
            <v>001.20.00240</v>
          </cell>
          <cell r="B1371" t="str">
            <v>Fornecimento e Instalação de Ar Condicionado Tipo Split 9 000 BTUS, Linha Silence ou Mesmo Padrão</v>
          </cell>
          <cell r="C1371" t="str">
            <v>CJ</v>
          </cell>
          <cell r="D1371">
            <v>2510</v>
          </cell>
        </row>
        <row r="1372">
          <cell r="A1372" t="str">
            <v>001.20.00260</v>
          </cell>
          <cell r="B1372" t="str">
            <v>Fornecimento e Instalação de Ar Condicionado Tipo Split 12 000 BTUS, Linha Silence ou Mesmo Padrão</v>
          </cell>
          <cell r="C1372" t="str">
            <v>CJ</v>
          </cell>
          <cell r="D1372">
            <v>2980</v>
          </cell>
        </row>
        <row r="1373">
          <cell r="A1373" t="str">
            <v>001.20.00265</v>
          </cell>
          <cell r="B1373" t="str">
            <v>Fornecimento e Instalação de Ar Condicionado Tipo Split 18 000 BTUS, Linha Silence ou Mesmo Padrão</v>
          </cell>
          <cell r="C1373" t="str">
            <v>CJ</v>
          </cell>
          <cell r="D1373">
            <v>4000</v>
          </cell>
        </row>
        <row r="1374">
          <cell r="A1374" t="str">
            <v>001.20.00270</v>
          </cell>
          <cell r="B1374" t="str">
            <v>Fornecimento e Instalação de Ar Condicionado Tipo Split 24 000 BTUS, Linha Silence ou Mesmo Padrão</v>
          </cell>
          <cell r="C1374" t="str">
            <v>CJ</v>
          </cell>
          <cell r="D1374">
            <v>4420</v>
          </cell>
        </row>
        <row r="1375">
          <cell r="A1375" t="str">
            <v>001.20.00275</v>
          </cell>
          <cell r="B1375" t="str">
            <v>Fornecimento e Instalação de Ar Condicionado Tipo Split 36 000 BTUS, Linha Modernitá ou Mesmo Padrão</v>
          </cell>
          <cell r="C1375" t="str">
            <v>CJ</v>
          </cell>
          <cell r="D1375">
            <v>6250</v>
          </cell>
        </row>
        <row r="1376">
          <cell r="A1376" t="str">
            <v>001.20.00280</v>
          </cell>
          <cell r="B1376" t="str">
            <v>Fornecimento e Instalação de Ar Condicionado Tipo Split 48 000 BTUS, Linha Silence ou Mesmo Padrão</v>
          </cell>
          <cell r="C1376" t="str">
            <v>CJ</v>
          </cell>
          <cell r="D1376">
            <v>8000</v>
          </cell>
        </row>
        <row r="1377">
          <cell r="A1377" t="str">
            <v>001.20.00300</v>
          </cell>
          <cell r="B1377" t="str">
            <v>Fornecimento e Instalação de Ar Condicionado Tipo Split 60 000 BTUS, Linha Silence ou Mesmo Padrão</v>
          </cell>
          <cell r="C1377" t="str">
            <v>CJ</v>
          </cell>
          <cell r="D1377">
            <v>8700</v>
          </cell>
        </row>
        <row r="1378">
          <cell r="A1378" t="str">
            <v>001.20.00320</v>
          </cell>
          <cell r="B1378" t="str">
            <v>Fornecimento e Instalação de Rede Figorígena (Tubo de Cobre 3/8"" e 1/4""; Cabo PP 4x1.50; Isolante Térmico em Espuma Para Tubulação 5/8"" e Fita Aluminizada) Para Aparelho Ar Cond. Split até 10.000 BTU'S</v>
          </cell>
          <cell r="C1378" t="str">
            <v>ml</v>
          </cell>
          <cell r="D1378">
            <v>30.718499999999999</v>
          </cell>
        </row>
        <row r="1379">
          <cell r="A1379" t="str">
            <v>001.20.00340</v>
          </cell>
          <cell r="B1379" t="str">
            <v>Fornecimento e Instalação de Rede Figorígena (Tubo de Cobre 1/2"" e 1/4""; Cabo PP 4x1.50; Isolante Térmico em Espuma Para Tubulação 3/4"" e Fita Aluminizada) Para Aparelho Ar Cond. Split de 12.000 BTU'S</v>
          </cell>
          <cell r="C1379" t="str">
            <v>ml</v>
          </cell>
          <cell r="D1379">
            <v>31.688700000000001</v>
          </cell>
        </row>
        <row r="1380">
          <cell r="A1380" t="str">
            <v>001.20.00360</v>
          </cell>
          <cell r="B1380" t="str">
            <v>Fornecimento e Instalação de Rede Figorígena (Tubo de Cobre 3/8"" e 5/8""; Cabo PP 4x1.50; Isolante Térmico em Espuma Para Tubulação 7/8"" e Fita Aluminizada) Para Aparelho Ar Cond. Split de 24.000 BTU'S</v>
          </cell>
          <cell r="C1380" t="str">
            <v>ml</v>
          </cell>
          <cell r="D1380">
            <v>38.580199999999998</v>
          </cell>
        </row>
        <row r="1381">
          <cell r="A1381" t="str">
            <v>001.20.00380</v>
          </cell>
          <cell r="B1381" t="str">
            <v>Fornecimento e Instalação de Rede Figorígena (Tubo de Cobre 1/2"" e 7/8""; Cabo PP 4x1.50; Isolante Térmico em Espuma Para Tubulação 1"" e Fita Aluminizada) Para Aparelho Ar Cond. Split de 48.000 BTU'S</v>
          </cell>
          <cell r="C1381" t="str">
            <v>ml</v>
          </cell>
          <cell r="D1381">
            <v>42.743099999999998</v>
          </cell>
        </row>
        <row r="1382">
          <cell r="A1382" t="str">
            <v>001.20.00400</v>
          </cell>
          <cell r="B1382" t="str">
            <v>Fornecimento e Instalação de Rede Figorígena (Tubo de Cobre 1/2"" e 7/8""; Cabo PP 4x1.50; Isolante Térmico em Espuma Para Tubulação 1"" e Fita Aluminizada) Para Aparelho Ar Cond. Split de 60.000 BTU'S</v>
          </cell>
          <cell r="C1382" t="str">
            <v>ml</v>
          </cell>
          <cell r="D1382">
            <v>42.743099999999998</v>
          </cell>
        </row>
        <row r="1383">
          <cell r="A1383" t="str">
            <v>001.21</v>
          </cell>
          <cell r="B1383" t="str">
            <v>INSTALAÇÕES ELÉTRICAS - CAIXAS DE INSPEÇÃO E PASSAGEM</v>
          </cell>
          <cell r="D1383">
            <v>1816.068</v>
          </cell>
        </row>
        <row r="1384">
          <cell r="A1384" t="str">
            <v>001.21.00020</v>
          </cell>
          <cell r="B1384" t="str">
            <v>Execução de caixa de passagem de concreto de 5 cm espessura e tampa de concreto impermeabilizada de 30.00 x 30.00 x 30.00 cm</v>
          </cell>
          <cell r="C1384" t="str">
            <v>CJ</v>
          </cell>
          <cell r="D1384">
            <v>29.3675</v>
          </cell>
        </row>
        <row r="1385">
          <cell r="A1385" t="str">
            <v>001.21.00040</v>
          </cell>
          <cell r="B1385" t="str">
            <v>Execução de caixa de passagem de concreto de 5 cm espessura e tampa de concreto impermeabilizada de 30.00 x 30.00 x 40.00 cm</v>
          </cell>
          <cell r="C1385" t="str">
            <v>CJ</v>
          </cell>
          <cell r="D1385">
            <v>33.421199999999999</v>
          </cell>
        </row>
        <row r="1386">
          <cell r="A1386" t="str">
            <v>001.21.00060</v>
          </cell>
          <cell r="B1386" t="str">
            <v>Execução de caixa de passagem de concreto de 5 cm espessura e tampa de concreto impermeabilizada de 40.00 x 40.00 x 40.00 cm</v>
          </cell>
          <cell r="C1386" t="str">
            <v>CJ</v>
          </cell>
          <cell r="D1386">
            <v>49.469099999999997</v>
          </cell>
        </row>
        <row r="1387">
          <cell r="A1387" t="str">
            <v>001.21.00080</v>
          </cell>
          <cell r="B1387" t="str">
            <v>Execução de caixa de passagem de concreto de 5 cm espessura e tampa de concreto impermeabilizada de 40.00 x 40.00 x 50.00 cm</v>
          </cell>
          <cell r="C1387" t="str">
            <v>CJ</v>
          </cell>
          <cell r="D1387">
            <v>56.373899999999999</v>
          </cell>
        </row>
        <row r="1388">
          <cell r="A1388" t="str">
            <v>001.21.00100</v>
          </cell>
          <cell r="B1388" t="str">
            <v>Execução de caixa de passagem de concreto de 5 cm espessura e tampa de concreto impermeabilizada de 50.00 x 50.00 x 50.00 cm</v>
          </cell>
          <cell r="C1388" t="str">
            <v>CJ</v>
          </cell>
          <cell r="D1388">
            <v>74.656300000000002</v>
          </cell>
        </row>
        <row r="1389">
          <cell r="A1389" t="str">
            <v>001.21.00120</v>
          </cell>
          <cell r="B1389" t="str">
            <v>Execução de caixa de passagem de concreto de 5 cm espessura e tampa de concreto impermeabilizada de 50.00 x 50.00 x 60.00 cm</v>
          </cell>
          <cell r="C1389" t="str">
            <v>CJ</v>
          </cell>
          <cell r="D1389">
            <v>83.427599999999998</v>
          </cell>
        </row>
        <row r="1390">
          <cell r="A1390" t="str">
            <v>001.21.00140</v>
          </cell>
          <cell r="B1390" t="str">
            <v>Execução de caixa de passagem de concreto de 5 cm espessura e tampa de concreto impermeabilizada de 60.00 x 60.00 x 60.00 cm</v>
          </cell>
          <cell r="C1390" t="str">
            <v>CJ</v>
          </cell>
          <cell r="D1390">
            <v>105.6909</v>
          </cell>
        </row>
        <row r="1391">
          <cell r="A1391" t="str">
            <v>001.21.00160</v>
          </cell>
          <cell r="B1391" t="str">
            <v>Execução de caixa de passagem de concreto de 5 cm espessura e tampa de concreto impermeabilizada de 80.00 x 80.00 x 80.00 cm</v>
          </cell>
          <cell r="C1391" t="str">
            <v>CJ</v>
          </cell>
          <cell r="D1391">
            <v>184.7371</v>
          </cell>
        </row>
        <row r="1392">
          <cell r="A1392" t="str">
            <v>001.21.00180</v>
          </cell>
          <cell r="B1392" t="str">
            <v>Execução de caixa de passagem de concreto de 5 cm espessura e tampa de concreto impermeabilizada de 80.00 x 80.00 x 100.00 cm</v>
          </cell>
          <cell r="C1392" t="str">
            <v>CJ</v>
          </cell>
          <cell r="D1392">
            <v>214.36359999999999</v>
          </cell>
        </row>
        <row r="1393">
          <cell r="A1393" t="str">
            <v>001.21.00200</v>
          </cell>
          <cell r="B1393" t="str">
            <v>Execução de caixa de passagem de alvenaria de 1/2 vez c/ tampa de concreto impermeabilizada 30.00 x 30.00 x 30.00 cm</v>
          </cell>
          <cell r="C1393" t="str">
            <v>CJ</v>
          </cell>
          <cell r="D1393">
            <v>42.596299999999999</v>
          </cell>
        </row>
        <row r="1394">
          <cell r="A1394" t="str">
            <v>001.21.00220</v>
          </cell>
          <cell r="B1394" t="str">
            <v>Execução de caixa de passagem de alvenaria de 1/2 vez c/ tampa de concreto impermeabilizada 30.00 x 30.00 x 40.00 cm</v>
          </cell>
          <cell r="C1394" t="str">
            <v>CJ</v>
          </cell>
          <cell r="D1394">
            <v>49.892099999999999</v>
          </cell>
        </row>
        <row r="1395">
          <cell r="A1395" t="str">
            <v>001.21.00240</v>
          </cell>
          <cell r="B1395" t="str">
            <v>Execução de caixa de passagem de alvenaria de 1/2 vez c/ tampa de concreto impermeabilizada 40.00 x 40.00 x 40.00 cm</v>
          </cell>
          <cell r="C1395" t="str">
            <v>CJ</v>
          </cell>
          <cell r="D1395">
            <v>62.007599999999996</v>
          </cell>
        </row>
        <row r="1396">
          <cell r="A1396" t="str">
            <v>001.21.00260</v>
          </cell>
          <cell r="B1396" t="str">
            <v>Execução de caixa de passagem de alvenaria de 1/2 vez c/ tampa de concreto impermeabilizada 40.00 x 40.00 x 50.00 cm</v>
          </cell>
          <cell r="C1396" t="str">
            <v>CJ</v>
          </cell>
          <cell r="D1396">
            <v>73.315600000000003</v>
          </cell>
        </row>
        <row r="1397">
          <cell r="A1397" t="str">
            <v>001.21.00280</v>
          </cell>
          <cell r="B1397" t="str">
            <v>Execução de caixa de passagem de alvenaria de 1/2 vez c/ tampa de concreto impermeabiliada 50.00 x 50.00 x 50.00 cm</v>
          </cell>
          <cell r="C1397" t="str">
            <v>CJ</v>
          </cell>
          <cell r="D1397">
            <v>90.509</v>
          </cell>
        </row>
        <row r="1398">
          <cell r="A1398" t="str">
            <v>001.21.00300</v>
          </cell>
          <cell r="B1398" t="str">
            <v>Exeucução de caixa de passagem de alvenaria de 1/2 vez c/ tampa de concreto impermeabilizada 50.00 x 50.00 x 60.0 cm</v>
          </cell>
          <cell r="C1398" t="str">
            <v>CJ</v>
          </cell>
          <cell r="D1398">
            <v>100.90900000000001</v>
          </cell>
        </row>
        <row r="1399">
          <cell r="A1399" t="str">
            <v>001.21.00320</v>
          </cell>
          <cell r="B1399" t="str">
            <v>Execuçãoo de caixa de passagem de alvenaria de 1/2 vez c/ tampa de concreto impermeabilizada 60.00 x 60.00 x 60.00 cm</v>
          </cell>
          <cell r="C1399" t="str">
            <v>CJ</v>
          </cell>
          <cell r="D1399">
            <v>123.2679</v>
          </cell>
        </row>
        <row r="1400">
          <cell r="A1400" t="str">
            <v>001.21.00340</v>
          </cell>
          <cell r="B1400" t="str">
            <v>Execução de caixa de passagem de alvenaria de 1/2 vez c/ tampa de concreto impermeabilizada 80.00 x 80.00 x 80.00 cm</v>
          </cell>
          <cell r="C1400" t="str">
            <v>CJ</v>
          </cell>
          <cell r="D1400">
            <v>202.98230000000001</v>
          </cell>
        </row>
        <row r="1401">
          <cell r="A1401" t="str">
            <v>001.21.00360</v>
          </cell>
          <cell r="B1401" t="str">
            <v>Execução de caixa de passagem de alvenaria de 1/2 vez c/ tampa de concreto impermeabilizada 80.00 x 80.00 x 100.00 cm</v>
          </cell>
          <cell r="C1401" t="str">
            <v>CJ</v>
          </cell>
          <cell r="D1401">
            <v>239.08099999999999</v>
          </cell>
        </row>
        <row r="1402">
          <cell r="A1402" t="str">
            <v>001.22</v>
          </cell>
          <cell r="B1402" t="str">
            <v>INSTALAÇÕES ELÉTRICAS - ALTA TENSÃO</v>
          </cell>
          <cell r="D1402">
            <v>102058.2659</v>
          </cell>
        </row>
        <row r="1403">
          <cell r="A1403" t="str">
            <v>001.22.00020</v>
          </cell>
          <cell r="B1403" t="str">
            <v>Fornecimento e Instalação de Fusível NH 63 A, 500 V</v>
          </cell>
          <cell r="C1403" t="str">
            <v>UN</v>
          </cell>
          <cell r="D1403">
            <v>14.727399999999999</v>
          </cell>
        </row>
        <row r="1404">
          <cell r="A1404" t="str">
            <v>001.22.00040</v>
          </cell>
          <cell r="B1404" t="str">
            <v>Fornecimento e Instalação de Fusível NH 80 A, 500 V</v>
          </cell>
          <cell r="C1404" t="str">
            <v>UN</v>
          </cell>
          <cell r="D1404">
            <v>5.1574</v>
          </cell>
        </row>
        <row r="1405">
          <cell r="A1405" t="str">
            <v>001.22.00060</v>
          </cell>
          <cell r="B1405" t="str">
            <v>Fornecimento e Instalação de Fusível NH 100 A, 500 V</v>
          </cell>
          <cell r="C1405" t="str">
            <v>UN</v>
          </cell>
          <cell r="D1405">
            <v>14.727399999999999</v>
          </cell>
        </row>
        <row r="1406">
          <cell r="A1406" t="str">
            <v>001.22.00080</v>
          </cell>
          <cell r="B1406" t="str">
            <v>Fornecimento e Instalação de Fusível NH 160 A, 500 V</v>
          </cell>
          <cell r="C1406" t="str">
            <v>UN</v>
          </cell>
          <cell r="D1406">
            <v>14.727399999999999</v>
          </cell>
        </row>
        <row r="1407">
          <cell r="A1407" t="str">
            <v>001.22.00100</v>
          </cell>
          <cell r="B1407" t="str">
            <v>Fornecimento e Instalação de Fusível NH 200 A, 500 V</v>
          </cell>
          <cell r="C1407" t="str">
            <v>UN</v>
          </cell>
          <cell r="D1407">
            <v>31.236000000000001</v>
          </cell>
        </row>
        <row r="1408">
          <cell r="A1408" t="str">
            <v>001.22.00120</v>
          </cell>
          <cell r="B1408" t="str">
            <v>Fornecimento e Instalação de Fusível NH 315 A, 500 V</v>
          </cell>
          <cell r="C1408" t="str">
            <v>UN</v>
          </cell>
          <cell r="D1408">
            <v>45.926000000000002</v>
          </cell>
        </row>
        <row r="1409">
          <cell r="A1409" t="str">
            <v>001.22.00140</v>
          </cell>
          <cell r="B1409" t="str">
            <v>Fornecimento e Instalação de Fusível NH 400 A, 500 V</v>
          </cell>
          <cell r="C1409" t="str">
            <v>UN</v>
          </cell>
          <cell r="D1409">
            <v>20.795999999999999</v>
          </cell>
        </row>
        <row r="1410">
          <cell r="A1410" t="str">
            <v>001.22.00160</v>
          </cell>
          <cell r="B1410" t="str">
            <v>Fornecimento e Instalação de Fusível NH 630 A, 500 V</v>
          </cell>
          <cell r="C1410" t="str">
            <v>UN</v>
          </cell>
          <cell r="D1410">
            <v>29.936</v>
          </cell>
        </row>
        <row r="1411">
          <cell r="A1411" t="str">
            <v>001.22.00180</v>
          </cell>
          <cell r="B1411" t="str">
            <v>Fornecimento e instalação de chave blindada triplar 3x125amp/500v</v>
          </cell>
          <cell r="C1411" t="str">
            <v>CJ</v>
          </cell>
          <cell r="D1411">
            <v>322.31909999999999</v>
          </cell>
        </row>
        <row r="1412">
          <cell r="A1412" t="str">
            <v>001.22.00190</v>
          </cell>
          <cell r="B1412" t="str">
            <v>Execução de mureta em alvenaria de 1.5 vez  de tijolo assente com argamassa mista 1:2:8 cimento cal hidratada e areia inclusive fundação em concreto ciclópico no traço 1:3;6 revestimento rústico e caiação - para instalação de medidor de luz e força</v>
          </cell>
          <cell r="C1412" t="str">
            <v>m2</v>
          </cell>
          <cell r="D1412">
            <v>142.69110000000001</v>
          </cell>
        </row>
        <row r="1413">
          <cell r="A1413" t="str">
            <v>001.22.00200</v>
          </cell>
          <cell r="B1413" t="str">
            <v>Fornecimento e instalação de placa de advertência com os dizeres ""perigo de morte alta tensão""</v>
          </cell>
          <cell r="C1413" t="str">
            <v>PC</v>
          </cell>
          <cell r="D1413">
            <v>36.087000000000003</v>
          </cell>
        </row>
        <row r="1414">
          <cell r="A1414" t="str">
            <v>001.22.00220</v>
          </cell>
          <cell r="B1414" t="str">
            <v>Fornecimento e instalação de arame de aço galvanizado nº 14bwg (27 2g/m)</v>
          </cell>
          <cell r="C1414" t="str">
            <v>KG</v>
          </cell>
          <cell r="D1414">
            <v>8.3422000000000001</v>
          </cell>
        </row>
        <row r="1415">
          <cell r="A1415" t="str">
            <v>001.22.00240</v>
          </cell>
          <cell r="B1415" t="str">
            <v>Fornecimento e instalação de cabo de aço 6.4mm 1/4""</v>
          </cell>
          <cell r="C1415" t="str">
            <v>ML</v>
          </cell>
          <cell r="D1415">
            <v>2.5790000000000002</v>
          </cell>
        </row>
        <row r="1416">
          <cell r="A1416" t="str">
            <v>001.22.00260</v>
          </cell>
          <cell r="B1416" t="str">
            <v>Esticador galvanizado de diâm. 1/2""</v>
          </cell>
          <cell r="C1416" t="str">
            <v>UN</v>
          </cell>
          <cell r="D1416">
            <v>13.026</v>
          </cell>
        </row>
        <row r="1417">
          <cell r="A1417" t="str">
            <v>001.22.00280</v>
          </cell>
          <cell r="B1417" t="str">
            <v>Fornecimento e instalação de sapatilha para cabo de aço ate 3/8</v>
          </cell>
          <cell r="C1417" t="str">
            <v>UN</v>
          </cell>
          <cell r="D1417">
            <v>1.5673999999999999</v>
          </cell>
        </row>
        <row r="1418">
          <cell r="A1418" t="str">
            <v>001.22.00300</v>
          </cell>
          <cell r="B1418" t="str">
            <v>Fornecimento e instalação de fita de alumínio para proteção de 1 x 10 mm</v>
          </cell>
          <cell r="C1418" t="str">
            <v>KG</v>
          </cell>
          <cell r="D1418">
            <v>34.2209</v>
          </cell>
        </row>
        <row r="1419">
          <cell r="A1419" t="str">
            <v>001.22.00320</v>
          </cell>
          <cell r="B1419" t="str">
            <v>Fornecimento e instalação de arruela redonda para parafuso diam. 16.00 mm (5/8"""")</v>
          </cell>
          <cell r="C1419" t="str">
            <v>UN</v>
          </cell>
          <cell r="D1419">
            <v>0.78869999999999996</v>
          </cell>
        </row>
        <row r="1420">
          <cell r="A1420" t="str">
            <v>001.22.00340</v>
          </cell>
          <cell r="B1420" t="str">
            <v>Fornecimento e instalação de porca quadrada para parafuso diâmetro 16.00mm</v>
          </cell>
          <cell r="C1420" t="str">
            <v>UN</v>
          </cell>
          <cell r="D1420">
            <v>1.2174</v>
          </cell>
        </row>
        <row r="1421">
          <cell r="A1421" t="str">
            <v>001.22.00360</v>
          </cell>
          <cell r="B1421" t="str">
            <v>Fornecimento e instalação de Cabo de Alumínio Nú 2 CAA AWG SPARROW</v>
          </cell>
          <cell r="C1421" t="str">
            <v>KG</v>
          </cell>
          <cell r="D1421">
            <v>16.043700000000001</v>
          </cell>
        </row>
        <row r="1422">
          <cell r="A1422" t="str">
            <v>001.22.00380</v>
          </cell>
          <cell r="B1422" t="str">
            <v>Fornecimento e Instalação de Cabo de Alumínio Multiplexado 3 x 1 x 35 mm2 + 35 mm2 - Fase CA, Isolamento com XLPE e Neutro Nú CAL</v>
          </cell>
          <cell r="C1422" t="str">
            <v>ML</v>
          </cell>
          <cell r="D1422">
            <v>12.3843</v>
          </cell>
        </row>
        <row r="1423">
          <cell r="A1423" t="str">
            <v>001.22.00400</v>
          </cell>
          <cell r="B1423" t="str">
            <v>Fornecimento e Instalação de Cabo de Alumínio Multiplexado 3 x 1 x 70 mm2 + 70 mm2 - Fase CA, Isolamento com XLPE e Neutro Nú CAL</v>
          </cell>
          <cell r="C1423" t="str">
            <v>ML</v>
          </cell>
          <cell r="D1423">
            <v>21.6357</v>
          </cell>
        </row>
        <row r="1424">
          <cell r="A1424" t="str">
            <v>001.22.00420</v>
          </cell>
          <cell r="B1424" t="str">
            <v>Fornecimento e Instalação de Cabo de Alumínio Multiplexado 3 x 1 x 120 mm2 + 70 mm2 - Fase CA, Isolamento com XLPE e Neutro Nú CAL</v>
          </cell>
          <cell r="C1424" t="str">
            <v>ML</v>
          </cell>
          <cell r="D1424">
            <v>32.845500000000001</v>
          </cell>
        </row>
        <row r="1425">
          <cell r="A1425" t="str">
            <v>001.22.00440</v>
          </cell>
          <cell r="B1425" t="str">
            <v>Fornecimento e instalação de Cruzeta de Concreto 90 x 90 x 2000 mm - 250 daN - Retangular</v>
          </cell>
          <cell r="C1425" t="str">
            <v>UN</v>
          </cell>
          <cell r="D1425">
            <v>63.160200000000003</v>
          </cell>
        </row>
        <row r="1426">
          <cell r="A1426" t="str">
            <v>001.22.00460</v>
          </cell>
          <cell r="B1426" t="str">
            <v>Fornecimento e Instalação de Mão Francesa Plana 3/16"""" x 32 x 619 mm</v>
          </cell>
          <cell r="C1426" t="str">
            <v>UN</v>
          </cell>
          <cell r="D1426">
            <v>7.4939</v>
          </cell>
        </row>
        <row r="1427">
          <cell r="A1427" t="str">
            <v>001.22.00480</v>
          </cell>
          <cell r="B1427" t="str">
            <v>Fornecimento e Instalação de Olhal Para Parafuso de Diam.16mm</v>
          </cell>
          <cell r="C1427" t="str">
            <v>UN</v>
          </cell>
          <cell r="D1427">
            <v>8.6938999999999993</v>
          </cell>
        </row>
        <row r="1428">
          <cell r="A1428" t="str">
            <v>001.22.00500</v>
          </cell>
          <cell r="B1428" t="str">
            <v>Fornecimento e Instalação de Isolador de Disco de 154.00 mm (6"""")</v>
          </cell>
          <cell r="C1428" t="str">
            <v>UN</v>
          </cell>
          <cell r="D1428">
            <v>25.343900000000001</v>
          </cell>
        </row>
        <row r="1429">
          <cell r="A1429" t="str">
            <v>001.22.00520</v>
          </cell>
          <cell r="B1429" t="str">
            <v>Fornecimento e instalação de Isolador de Pilar 15.00 Kv - 110 Kv</v>
          </cell>
          <cell r="C1429" t="str">
            <v>UN</v>
          </cell>
          <cell r="D1429">
            <v>59.335299999999997</v>
          </cell>
        </row>
        <row r="1430">
          <cell r="A1430" t="str">
            <v>001.22.00540</v>
          </cell>
          <cell r="B1430" t="str">
            <v>Fornecimento e instalação de Isolador de Pilar 34,50 Kv - 170 Kv</v>
          </cell>
          <cell r="C1430" t="str">
            <v>UN</v>
          </cell>
          <cell r="D1430">
            <v>56.075299999999999</v>
          </cell>
        </row>
        <row r="1431">
          <cell r="A1431" t="str">
            <v>001.22.00560</v>
          </cell>
          <cell r="B1431" t="str">
            <v>Fornecimento e Instalação de Pino Auto Travante 16.00 x 168.00 mm 15/34.5 KV</v>
          </cell>
          <cell r="C1431" t="str">
            <v>UN</v>
          </cell>
          <cell r="D1431">
            <v>8.9469999999999992</v>
          </cell>
        </row>
        <row r="1432">
          <cell r="A1432" t="str">
            <v>001.22.00580</v>
          </cell>
          <cell r="B1432" t="str">
            <v>Fornecimento e Instalação de Arruela Quadrada 16.00 de 38.00mm X 3.00 mm com Furo de 18.00 mm</v>
          </cell>
          <cell r="C1432" t="str">
            <v>UN</v>
          </cell>
          <cell r="D1432">
            <v>0.58520000000000005</v>
          </cell>
        </row>
        <row r="1433">
          <cell r="A1433" t="str">
            <v>001.22.00600</v>
          </cell>
          <cell r="B1433" t="str">
            <v>Fornecimento e Instalação de Gancho Olhal</v>
          </cell>
          <cell r="C1433" t="str">
            <v>UN</v>
          </cell>
          <cell r="D1433">
            <v>6.5651000000000002</v>
          </cell>
        </row>
        <row r="1434">
          <cell r="A1434" t="str">
            <v>001.22.00620</v>
          </cell>
          <cell r="B1434" t="str">
            <v>Fornecimento e instalação de chave fusível XS 15 Kv 300 A 10 KA Mod C</v>
          </cell>
          <cell r="C1434" t="str">
            <v>UN</v>
          </cell>
          <cell r="D1434">
            <v>140.35390000000001</v>
          </cell>
        </row>
        <row r="1435">
          <cell r="A1435" t="str">
            <v>001.22.00640</v>
          </cell>
          <cell r="B1435" t="str">
            <v>Fornecimento e Instalação de Chave Fusível XS 36,2 Kv 300 A 5 KA Mod C</v>
          </cell>
          <cell r="C1435" t="str">
            <v>UN</v>
          </cell>
          <cell r="D1435">
            <v>205.47389999999999</v>
          </cell>
        </row>
        <row r="1436">
          <cell r="A1436" t="str">
            <v>001.22.00660</v>
          </cell>
          <cell r="B1436" t="str">
            <v>Fornecimento e Instalação de Chave Seccionadora Unipolar 15 Kv 630 A 95 KV C/ Terminal</v>
          </cell>
          <cell r="C1436" t="str">
            <v>UN</v>
          </cell>
          <cell r="D1436">
            <v>236.5522</v>
          </cell>
        </row>
        <row r="1437">
          <cell r="A1437" t="str">
            <v>001.22.00680</v>
          </cell>
          <cell r="B1437" t="str">
            <v>Fornecimento e Instalação de Chave Seccionadora Unipolar 36,2 Kv 630 A 95 KV C/ Terminal</v>
          </cell>
          <cell r="C1437" t="str">
            <v>UN</v>
          </cell>
          <cell r="D1437">
            <v>405.08699999999999</v>
          </cell>
        </row>
        <row r="1438">
          <cell r="A1438" t="str">
            <v>001.22.00700</v>
          </cell>
          <cell r="B1438" t="str">
            <v>Fornecimento e Instalação de Protetor de Bucha A. T. de Trafo 15 KV</v>
          </cell>
          <cell r="C1438" t="str">
            <v>UN</v>
          </cell>
          <cell r="D1438">
            <v>15.6751</v>
          </cell>
        </row>
        <row r="1439">
          <cell r="A1439" t="str">
            <v>001.22.00720</v>
          </cell>
          <cell r="B1439" t="str">
            <v>Fornecimento e Instalação de Elo Fusível de Alta Tensão 1 H 500 mm</v>
          </cell>
          <cell r="C1439" t="str">
            <v>UN</v>
          </cell>
          <cell r="D1439">
            <v>4.0347999999999997</v>
          </cell>
        </row>
        <row r="1440">
          <cell r="A1440" t="str">
            <v>001.22.00740</v>
          </cell>
          <cell r="B1440" t="str">
            <v>Fornecimento e Instalação de Elo Fusível de Alta Tensão 2 H 500 mm</v>
          </cell>
          <cell r="C1440" t="str">
            <v>UN</v>
          </cell>
          <cell r="D1440">
            <v>4.0347999999999997</v>
          </cell>
        </row>
        <row r="1441">
          <cell r="A1441" t="str">
            <v>001.22.00760</v>
          </cell>
          <cell r="B1441" t="str">
            <v>Fornecimento e Instalação de Elo Fusível de Alta Tensão 3 H 500 mm</v>
          </cell>
          <cell r="C1441" t="str">
            <v>UN</v>
          </cell>
          <cell r="D1441">
            <v>4.0347999999999997</v>
          </cell>
        </row>
        <row r="1442">
          <cell r="A1442" t="str">
            <v>001.22.00780</v>
          </cell>
          <cell r="B1442" t="str">
            <v>Fornecimento e Instalação de Elo Fusível de Alta Tensão 5 H 500 mm</v>
          </cell>
          <cell r="C1442" t="str">
            <v>UN</v>
          </cell>
          <cell r="D1442">
            <v>4.0347999999999997</v>
          </cell>
        </row>
        <row r="1443">
          <cell r="A1443" t="str">
            <v>001.22.00800</v>
          </cell>
          <cell r="B1443" t="str">
            <v>Fornecimento e Instalação de Elo Fusível de Alta Tensão 6 K 500 mm</v>
          </cell>
          <cell r="C1443" t="str">
            <v>UN</v>
          </cell>
          <cell r="D1443">
            <v>4.0347999999999997</v>
          </cell>
        </row>
        <row r="1444">
          <cell r="A1444" t="str">
            <v>001.22.00820</v>
          </cell>
          <cell r="B1444" t="str">
            <v>Fornecimento e Instalação de Elo Fusível de Alta Tensão 15 K 500 mm</v>
          </cell>
          <cell r="C1444" t="str">
            <v>UN</v>
          </cell>
          <cell r="D1444">
            <v>4.5347999999999997</v>
          </cell>
        </row>
        <row r="1445">
          <cell r="A1445" t="str">
            <v>001.22.00840</v>
          </cell>
          <cell r="B1445" t="str">
            <v>Fornecimento e Instalação de Elo Fusível de Alta Tensão 25 K 500 mm</v>
          </cell>
          <cell r="C1445" t="str">
            <v>UN</v>
          </cell>
          <cell r="D1445">
            <v>4.8348000000000004</v>
          </cell>
        </row>
        <row r="1446">
          <cell r="A1446" t="str">
            <v>001.22.00860</v>
          </cell>
          <cell r="B1446" t="str">
            <v>Fornecimento e Instalação de Para Raios 12 KV 10 KA Polimérico ZQP</v>
          </cell>
          <cell r="C1446" t="str">
            <v>UN</v>
          </cell>
          <cell r="D1446">
            <v>151.76390000000001</v>
          </cell>
        </row>
        <row r="1447">
          <cell r="A1447" t="str">
            <v>001.22.00880</v>
          </cell>
          <cell r="B1447" t="str">
            <v>Fornecimento e Instalação de Para Raios 30 KV 10 KA Polimérico ZQP</v>
          </cell>
          <cell r="C1447" t="str">
            <v>UN</v>
          </cell>
          <cell r="D1447">
            <v>351.57389999999998</v>
          </cell>
        </row>
        <row r="1448">
          <cell r="A1448" t="str">
            <v>001.22.00900</v>
          </cell>
          <cell r="B1448" t="str">
            <v>Fornecimento e Instalação de Suporte Padronizado para Transformador Para Poste DT 195 X 100 mm</v>
          </cell>
          <cell r="C1448" t="str">
            <v>UN</v>
          </cell>
          <cell r="D1448">
            <v>70.433899999999994</v>
          </cell>
        </row>
        <row r="1449">
          <cell r="A1449" t="str">
            <v>001.22.00920</v>
          </cell>
          <cell r="B1449" t="str">
            <v>Fornecimento e Instalação de Suporte Para Transformador Em Poste Circular 210 mm</v>
          </cell>
          <cell r="C1449" t="str">
            <v>UN</v>
          </cell>
          <cell r="D1449">
            <v>66.173900000000003</v>
          </cell>
        </row>
        <row r="1450">
          <cell r="A1450" t="str">
            <v>001.22.00940</v>
          </cell>
          <cell r="B1450" t="str">
            <v>Fornecimento e Instalação de Suporte Para Transformador Em Poste Circular 230 mm</v>
          </cell>
          <cell r="C1450" t="str">
            <v>UN</v>
          </cell>
          <cell r="D1450">
            <v>71.173900000000003</v>
          </cell>
        </row>
        <row r="1451">
          <cell r="A1451" t="str">
            <v>001.22.00960</v>
          </cell>
          <cell r="B1451" t="str">
            <v>Fornecimento e instalação de transformador Monofásico - MRT - Tensão Secundária 245/127 V 34.5 KV - 15 KVA</v>
          </cell>
          <cell r="C1451" t="str">
            <v>UN</v>
          </cell>
          <cell r="D1451">
            <v>2085.2170000000001</v>
          </cell>
        </row>
        <row r="1452">
          <cell r="A1452" t="str">
            <v>001.22.00980</v>
          </cell>
          <cell r="B1452" t="str">
            <v>Forneciemnto e instalação de transformador trifásico 13 8 13 2 6 6kv/220v primário em triângulo secundário em estrela 30 kva</v>
          </cell>
          <cell r="C1452" t="str">
            <v>UN</v>
          </cell>
          <cell r="D1452">
            <v>3361.0868</v>
          </cell>
        </row>
        <row r="1453">
          <cell r="A1453" t="str">
            <v>001.22.01000</v>
          </cell>
          <cell r="B1453" t="str">
            <v>Forneciemnto e instalação de transformador trifásico 13 8 13 2 6 6kv/220v primário em triângulo secundário em estrela 45 kva</v>
          </cell>
          <cell r="C1453" t="str">
            <v>UN</v>
          </cell>
          <cell r="D1453">
            <v>4163.7824000000001</v>
          </cell>
        </row>
        <row r="1454">
          <cell r="A1454" t="str">
            <v>001.22.01020</v>
          </cell>
          <cell r="B1454" t="str">
            <v>Forneciemnto e instalação de transformador trifásico 13 8 13 2 6 6kv/220v primário em triângulo secundário em estrela 75 kva</v>
          </cell>
          <cell r="C1454" t="str">
            <v>UN</v>
          </cell>
          <cell r="D1454">
            <v>5813.4780000000001</v>
          </cell>
        </row>
        <row r="1455">
          <cell r="A1455" t="str">
            <v>001.22.01040</v>
          </cell>
          <cell r="B1455" t="str">
            <v>Forneciemnto e instalação de transformador trifásico 13 8 13 2 6 6kv/220v primário em triângulo secundário em estrela 112.5 kva</v>
          </cell>
          <cell r="C1455" t="str">
            <v>UN</v>
          </cell>
          <cell r="D1455">
            <v>7425.5169999999998</v>
          </cell>
        </row>
        <row r="1456">
          <cell r="A1456" t="str">
            <v>001.22.01060</v>
          </cell>
          <cell r="B1456" t="str">
            <v>Fornecimento e instalação de transformador trifásico 13 8 13 2 6 6kv/220v primário em triângulo secundário em estrela 150 kva</v>
          </cell>
          <cell r="C1456" t="str">
            <v>UN</v>
          </cell>
          <cell r="D1456">
            <v>9294.9560000000001</v>
          </cell>
        </row>
        <row r="1457">
          <cell r="A1457" t="str">
            <v>001.22.01080</v>
          </cell>
          <cell r="B1457" t="str">
            <v>Fornecimento e instalação de transformador trifásico 13 8 13 2 6 6kv/220v primário em triângulo secundário em estrela 15 kva</v>
          </cell>
          <cell r="C1457" t="str">
            <v>UN</v>
          </cell>
          <cell r="D1457">
            <v>2261.3912</v>
          </cell>
        </row>
        <row r="1458">
          <cell r="A1458" t="str">
            <v>001.22.01100</v>
          </cell>
          <cell r="B1458" t="str">
            <v>Fornecimento e instalação de transformador trifásico 13 8 13 2 6 6kv/220v primário em triângulo secundário em estrela 225 kva</v>
          </cell>
          <cell r="C1458" t="str">
            <v>UN</v>
          </cell>
          <cell r="D1458">
            <v>11986.138999999999</v>
          </cell>
        </row>
        <row r="1459">
          <cell r="A1459" t="str">
            <v>001.22.01120</v>
          </cell>
          <cell r="B1459" t="str">
            <v>Forneciemnto e instalação de transformador trifásico 13 8 13 2 6 6kv/220v primário em triângulo secundário em estrela 300 kva</v>
          </cell>
          <cell r="C1459" t="str">
            <v>UN</v>
          </cell>
          <cell r="D1459">
            <v>15607.834000000001</v>
          </cell>
        </row>
        <row r="1460">
          <cell r="A1460" t="str">
            <v>001.22.01140</v>
          </cell>
          <cell r="B1460" t="str">
            <v>Fornecimento e trasformação de trasformador de distribuição trifásico, com resfriamento em banho de óleo mineral, para uso interno, potência 500 kva - classe de tensão 15 kv, transprimários de 13.800, 13.200, 12.600 - ligação delta e 220-127v, ligação e</v>
          </cell>
          <cell r="C1460" t="str">
            <v>UN</v>
          </cell>
          <cell r="D1460">
            <v>21980.695</v>
          </cell>
        </row>
        <row r="1461">
          <cell r="A1461" t="str">
            <v>001.22.01160</v>
          </cell>
          <cell r="B1461" t="str">
            <v>Fornecimento e instalação de parafuso cabeça quadrada """"máquina"""", dim.16.00mm x 125.00mm, incl. Porca Quadrada Diam. Interno 16.00 mm</v>
          </cell>
          <cell r="C1461" t="str">
            <v>CJ</v>
          </cell>
          <cell r="D1461">
            <v>3.0575000000000001</v>
          </cell>
        </row>
        <row r="1462">
          <cell r="A1462" t="str">
            <v>001.22.01180</v>
          </cell>
          <cell r="B1462" t="str">
            <v>Fornecimento e instalação de parafuso cabeça quadrada """"máquina"""", dim.16.00mm x 150.00mm, incl. Porca Quadrada Diam. Interno 16.00 mm</v>
          </cell>
          <cell r="C1462" t="str">
            <v>CJ</v>
          </cell>
          <cell r="D1462">
            <v>3.4375</v>
          </cell>
        </row>
        <row r="1463">
          <cell r="A1463" t="str">
            <v>001.22.01200</v>
          </cell>
          <cell r="B1463" t="str">
            <v>Fornecimento e instalação de parafuso cabeça quadrada """"máquina"""", dim.16.00mm x 200.00mm, incl. Porca Quadrada Diam. Interno 16.00 mm</v>
          </cell>
          <cell r="C1463" t="str">
            <v>CJ</v>
          </cell>
          <cell r="D1463">
            <v>3.6074999999999999</v>
          </cell>
        </row>
        <row r="1464">
          <cell r="A1464" t="str">
            <v>001.22.01220</v>
          </cell>
          <cell r="B1464" t="str">
            <v>Fornecimento e instalação de parafuso cabeça quadrada """"máquina"""", dim.16.00mm x 250.00mm, incl. Porca Quadrada Diam. Interno 16.00 mm</v>
          </cell>
          <cell r="C1464" t="str">
            <v>CJ</v>
          </cell>
          <cell r="D1464">
            <v>4.0674999999999999</v>
          </cell>
        </row>
        <row r="1465">
          <cell r="A1465" t="str">
            <v>001.22.01240</v>
          </cell>
          <cell r="B1465" t="str">
            <v>Fornecimento e instalação de parafuso cabeça quadrada """"máquina"""", dim.16.00mm x 300.00mm, incl. Porca Quadrada Diam. Interno 16.00 mm</v>
          </cell>
          <cell r="C1465" t="str">
            <v>CJ</v>
          </cell>
          <cell r="D1465">
            <v>4.7074999999999996</v>
          </cell>
        </row>
        <row r="1466">
          <cell r="A1466" t="str">
            <v>001.22.01260</v>
          </cell>
          <cell r="B1466" t="str">
            <v>Fornecimento e instalação de parafuso cabeça quadrada """"máquina"""", dim.16.00mm x 350.00mm, incl. Porca Quadrada Diam. Interno 16.00 mm</v>
          </cell>
          <cell r="C1466" t="str">
            <v>CJ</v>
          </cell>
          <cell r="D1466">
            <v>5.6375000000000002</v>
          </cell>
        </row>
        <row r="1467">
          <cell r="A1467" t="str">
            <v>001.22.01280</v>
          </cell>
          <cell r="B1467" t="str">
            <v>Fornecimento e instalação de parafuso cabeça quadrada """"máquina"""", dim.16.00mm x 400.00mm, incl. Porca Quadrada Diam. Interno 16.00 mm</v>
          </cell>
          <cell r="C1467" t="str">
            <v>CJ</v>
          </cell>
          <cell r="D1467">
            <v>6.1375000000000002</v>
          </cell>
        </row>
        <row r="1468">
          <cell r="A1468" t="str">
            <v>001.22.01300</v>
          </cell>
          <cell r="B1468" t="str">
            <v>Fornecimento e instalação de parafuso cabeça quadrada """"máquina"""", dim.16.00mm x 450.00mm, incl. Porca Quadrada Diam. Interno 16.00 mm</v>
          </cell>
          <cell r="C1468" t="str">
            <v>CJ</v>
          </cell>
          <cell r="D1468">
            <v>6.5374999999999996</v>
          </cell>
        </row>
        <row r="1469">
          <cell r="A1469" t="str">
            <v>001.22.01320</v>
          </cell>
          <cell r="B1469" t="str">
            <v>Fornecimento e instalação de parafuso cabeça quadrada """"máquina"""", dim.16.00mm x 500.00mm, incl. Porca Quadrada Diam. Interno 16.00 mm</v>
          </cell>
          <cell r="C1469" t="str">
            <v>CJ</v>
          </cell>
          <cell r="D1469">
            <v>7.2374999999999998</v>
          </cell>
        </row>
        <row r="1470">
          <cell r="A1470" t="str">
            <v>001.22.01340</v>
          </cell>
          <cell r="B1470" t="str">
            <v>Fornecimento e instalação de cinta circular de aço galvanizado diam. 150.00 mm</v>
          </cell>
          <cell r="C1470" t="str">
            <v>UN</v>
          </cell>
          <cell r="D1470">
            <v>14.8439</v>
          </cell>
        </row>
        <row r="1471">
          <cell r="A1471" t="str">
            <v>001.22.01360</v>
          </cell>
          <cell r="B1471" t="str">
            <v>Fornecimento e instalação de cinta circular de aço galvanizado diam. 160.00 mm</v>
          </cell>
          <cell r="C1471" t="str">
            <v>UN</v>
          </cell>
          <cell r="D1471">
            <v>15.043900000000001</v>
          </cell>
        </row>
        <row r="1472">
          <cell r="A1472" t="str">
            <v>001.22.01380</v>
          </cell>
          <cell r="B1472" t="str">
            <v>Fornecimento e instalação de cinta circular de aço galvanizado diam. 170.00 mm</v>
          </cell>
          <cell r="C1472" t="str">
            <v>UN</v>
          </cell>
          <cell r="D1472">
            <v>15.2439</v>
          </cell>
        </row>
        <row r="1473">
          <cell r="A1473" t="str">
            <v>001.22.01400</v>
          </cell>
          <cell r="B1473" t="str">
            <v>Fornecimento e instalação de cinta circular de aço galvanizado diam. 180.00 mm</v>
          </cell>
          <cell r="C1473" t="str">
            <v>UN</v>
          </cell>
          <cell r="D1473">
            <v>15.6439</v>
          </cell>
        </row>
        <row r="1474">
          <cell r="A1474" t="str">
            <v>001.22.01420</v>
          </cell>
          <cell r="B1474" t="str">
            <v>Fornecimento e instalação de cinta circular de aço galvanizado diam. 190.00 mm</v>
          </cell>
          <cell r="C1474" t="str">
            <v>UN</v>
          </cell>
          <cell r="D1474">
            <v>17.260899999999999</v>
          </cell>
        </row>
        <row r="1475">
          <cell r="A1475" t="str">
            <v>001.22.01440</v>
          </cell>
          <cell r="B1475" t="str">
            <v>Fornecimento e instalação de cinta circular de aço galvanizado diam. 200.00 mm</v>
          </cell>
          <cell r="C1475" t="str">
            <v>UN</v>
          </cell>
          <cell r="D1475">
            <v>16.643899999999999</v>
          </cell>
        </row>
        <row r="1476">
          <cell r="A1476" t="str">
            <v>001.22.01460</v>
          </cell>
          <cell r="B1476" t="str">
            <v>Fornecimento e instalação de cinta circular de aço galvanizado diam. 210.00 mm</v>
          </cell>
          <cell r="C1476" t="str">
            <v>UN</v>
          </cell>
          <cell r="D1476">
            <v>16.943899999999999</v>
          </cell>
        </row>
        <row r="1477">
          <cell r="A1477" t="str">
            <v>001.22.01480</v>
          </cell>
          <cell r="B1477" t="str">
            <v>Fornecimento e instalação de cinta circular de aço galvanizado diam. 220.00 mm</v>
          </cell>
          <cell r="C1477" t="str">
            <v>UN</v>
          </cell>
          <cell r="D1477">
            <v>19.778199999999998</v>
          </cell>
        </row>
        <row r="1478">
          <cell r="A1478" t="str">
            <v>001.22.01500</v>
          </cell>
          <cell r="B1478" t="str">
            <v>Fornecimento e instalação de cinta circular de aço galvanizado diam. 230.00 mm</v>
          </cell>
          <cell r="C1478" t="str">
            <v>UN</v>
          </cell>
          <cell r="D1478">
            <v>18.2439</v>
          </cell>
        </row>
        <row r="1479">
          <cell r="A1479" t="str">
            <v>001.22.01520</v>
          </cell>
          <cell r="B1479" t="str">
            <v>Fornecimento e instalação de cinta circular de aço galvanizado diam. 240.00 mm</v>
          </cell>
          <cell r="C1479" t="str">
            <v>UN</v>
          </cell>
          <cell r="D1479">
            <v>18.543900000000001</v>
          </cell>
        </row>
        <row r="1480">
          <cell r="A1480" t="str">
            <v>001.22.01540</v>
          </cell>
          <cell r="B1480" t="str">
            <v>Fornecimento e instalação de cinta circular de aço galvanizado diam. 250.00 mm</v>
          </cell>
          <cell r="C1480" t="str">
            <v>UN</v>
          </cell>
          <cell r="D1480">
            <v>19.2439</v>
          </cell>
        </row>
        <row r="1481">
          <cell r="A1481" t="str">
            <v>001.22.01560</v>
          </cell>
          <cell r="B1481" t="str">
            <v>Fornecimento e instalação de parafuso rosca dupla """"passante"""" dim.16.00mm x 350.00mm, incl. Porca Quadrada Diam. Interno 16.00 mm</v>
          </cell>
          <cell r="C1481" t="str">
            <v>CJ</v>
          </cell>
          <cell r="D1481">
            <v>8.3750999999999998</v>
          </cell>
        </row>
        <row r="1482">
          <cell r="A1482" t="str">
            <v>001.22.01580</v>
          </cell>
          <cell r="B1482" t="str">
            <v>Fornecimento e instalação de parafuso rosca dupla """"passante"""" dim.16.00mm x 400.00mm, incl. Porca Quadrada Diam. Interno 16.00 mm</v>
          </cell>
          <cell r="C1482" t="str">
            <v>CJ</v>
          </cell>
          <cell r="D1482">
            <v>8.3150999999999993</v>
          </cell>
        </row>
        <row r="1483">
          <cell r="A1483" t="str">
            <v>001.22.01600</v>
          </cell>
          <cell r="B1483" t="str">
            <v>Fornecimento e instalação de parafuso rosca dupla """"passante"""" dim.16.00mm x 450.00mm, incl. Porca Quadrada Diam. Interno 16.00 mm</v>
          </cell>
          <cell r="C1483" t="str">
            <v>CJ</v>
          </cell>
          <cell r="D1483">
            <v>9.4750999999999994</v>
          </cell>
        </row>
        <row r="1484">
          <cell r="A1484" t="str">
            <v>001.22.01620</v>
          </cell>
          <cell r="B1484" t="str">
            <v>Fornecimento e instalação de parafuso rosca dupla """"passante"""" dim.16.00mm x 500.00mm, incl. Porca Quadrada Diam. Interno 16.00 mm</v>
          </cell>
          <cell r="C1484" t="str">
            <v>CJ</v>
          </cell>
          <cell r="D1484">
            <v>10.075100000000001</v>
          </cell>
        </row>
        <row r="1485">
          <cell r="A1485" t="str">
            <v>001.22.01640</v>
          </cell>
          <cell r="B1485" t="str">
            <v>Fornecimento e instalação de parafuso rosca dupla """"passante"""" dim.16.00mm x 550.00mm, incl. Porca Quadrada Diam. Interno 16.00 mm</v>
          </cell>
          <cell r="C1485" t="str">
            <v>CJ</v>
          </cell>
          <cell r="D1485">
            <v>10.3751</v>
          </cell>
        </row>
        <row r="1486">
          <cell r="A1486" t="str">
            <v>001.22.01660</v>
          </cell>
          <cell r="B1486" t="str">
            <v>Fornecimento e instalação de sela p/ cruzeta de concreto</v>
          </cell>
          <cell r="C1486" t="str">
            <v>UN</v>
          </cell>
          <cell r="D1486">
            <v>7.6238999999999999</v>
          </cell>
        </row>
        <row r="1487">
          <cell r="A1487" t="str">
            <v>001.22.01680</v>
          </cell>
          <cell r="B1487" t="str">
            <v>Fornecimento e instalação de parafuso francês (cabeça abaulada) 16.00 mm x 45.00 mm, incl. Porca Quadrada Diam. Interno 16.00 mm</v>
          </cell>
          <cell r="C1487" t="str">
            <v>CJ</v>
          </cell>
          <cell r="D1487">
            <v>2.5375000000000001</v>
          </cell>
        </row>
        <row r="1488">
          <cell r="A1488" t="str">
            <v>001.22.01700</v>
          </cell>
          <cell r="B1488" t="str">
            <v>Fornecimento e instalação de parafuso francês (cabeça abaulada) 16.00 mm x150.00 mm incl. Porca Quadrada Diam. Interno 16.00 mm</v>
          </cell>
          <cell r="C1488" t="str">
            <v>CJ</v>
          </cell>
          <cell r="D1488">
            <v>3.5375000000000001</v>
          </cell>
        </row>
        <row r="1489">
          <cell r="A1489" t="str">
            <v>001.22.01720</v>
          </cell>
          <cell r="B1489" t="str">
            <v>Fornecimento e Instalação de Laço de Topo Pref. Para Cabo 2 CAA - 15.00 KV</v>
          </cell>
          <cell r="C1489" t="str">
            <v>UN</v>
          </cell>
          <cell r="D1489">
            <v>4.2934999999999999</v>
          </cell>
        </row>
        <row r="1490">
          <cell r="A1490" t="str">
            <v>001.22.01740</v>
          </cell>
          <cell r="B1490" t="str">
            <v>Fornecimento e Instalação de Laço de Topo Pref. Para Cabo 2 CAA - 34.5 KV</v>
          </cell>
          <cell r="C1490" t="str">
            <v>UN</v>
          </cell>
          <cell r="D1490">
            <v>5.1435000000000004</v>
          </cell>
        </row>
        <row r="1491">
          <cell r="A1491" t="str">
            <v>001.22.01760</v>
          </cell>
          <cell r="B1491" t="str">
            <v>Fornecimento e Instalação de Manilha Sapatilha</v>
          </cell>
          <cell r="C1491" t="str">
            <v>UN</v>
          </cell>
          <cell r="D1491">
            <v>8.0974000000000004</v>
          </cell>
        </row>
        <row r="1492">
          <cell r="A1492" t="str">
            <v>001.22.01780</v>
          </cell>
          <cell r="B1492" t="str">
            <v>Fornecimento e Instalação de Alça Pré-Formada Cabo 2 AWG</v>
          </cell>
          <cell r="C1492" t="str">
            <v>UN</v>
          </cell>
          <cell r="D1492">
            <v>2.8675000000000002</v>
          </cell>
        </row>
        <row r="1493">
          <cell r="A1493" t="str">
            <v>001.22.01800</v>
          </cell>
          <cell r="B1493" t="str">
            <v>Fornecimento e instalação de Conector Derivação Cunha  Tipo Estribo Normal - 2 - 4</v>
          </cell>
          <cell r="C1493" t="str">
            <v>UN</v>
          </cell>
          <cell r="D1493">
            <v>12.614800000000001</v>
          </cell>
        </row>
        <row r="1494">
          <cell r="A1494" t="str">
            <v>001.22.01820</v>
          </cell>
          <cell r="B1494" t="str">
            <v>Fornecimento e Instalação de Conector Derivação Tipo Cunha - AMP - Tipo II ou Similar</v>
          </cell>
          <cell r="C1494" t="str">
            <v>UN</v>
          </cell>
          <cell r="D1494">
            <v>4.7948000000000004</v>
          </cell>
        </row>
        <row r="1495">
          <cell r="A1495" t="str">
            <v>001.22.01840</v>
          </cell>
          <cell r="B1495" t="str">
            <v>Fornecimento e Instalação de Conector Derivação Cunha 602380-2  336, 4 - 2</v>
          </cell>
          <cell r="C1495" t="str">
            <v>UN</v>
          </cell>
          <cell r="D1495">
            <v>17.134799999999998</v>
          </cell>
        </row>
        <row r="1496">
          <cell r="A1496" t="str">
            <v>001.22.01860</v>
          </cell>
          <cell r="B1496" t="str">
            <v>Fornecimento e Instalação de Conector Derivação p/Linha Viva 6 - 250</v>
          </cell>
          <cell r="C1496" t="str">
            <v>UN</v>
          </cell>
          <cell r="D1496">
            <v>12.2248</v>
          </cell>
        </row>
        <row r="1497">
          <cell r="A1497" t="str">
            <v>001.22.01880</v>
          </cell>
          <cell r="B1497" t="str">
            <v>Fornecimento e Instalação de Conector Transversal Tipo Cunha Para Aterramento 5/8"""" x ( 25 a 35 mm)</v>
          </cell>
          <cell r="C1497" t="str">
            <v>UN</v>
          </cell>
          <cell r="D1497">
            <v>16.5748</v>
          </cell>
        </row>
        <row r="1498">
          <cell r="A1498" t="str">
            <v>001.22.01900</v>
          </cell>
          <cell r="B1498" t="str">
            <v>Fornecimento e Instalação de Cabo de Cobre Isolado XLPE 15 KV 16 mm2</v>
          </cell>
          <cell r="C1498" t="str">
            <v>ML</v>
          </cell>
          <cell r="D1498">
            <v>9.1957000000000004</v>
          </cell>
        </row>
        <row r="1499">
          <cell r="A1499" t="str">
            <v>001.22.01920</v>
          </cell>
          <cell r="B1499" t="str">
            <v>Fornecimento e Instalação de Cartucho P/ Conector AMP Vermelho 444504-2</v>
          </cell>
          <cell r="C1499" t="str">
            <v>UN</v>
          </cell>
          <cell r="D1499">
            <v>5.0951000000000004</v>
          </cell>
        </row>
        <row r="1500">
          <cell r="A1500" t="str">
            <v>001.22.01940</v>
          </cell>
          <cell r="B1500" t="str">
            <v>Fornecimento e Instalação de Conector Terminal Tipo Espada P/ Chave Faca - Terminal - 336,4 MCM 34 KV</v>
          </cell>
          <cell r="C1500" t="str">
            <v>UN</v>
          </cell>
          <cell r="D1500">
            <v>32.534799999999997</v>
          </cell>
        </row>
        <row r="1501">
          <cell r="A1501" t="str">
            <v>001.22.01960</v>
          </cell>
          <cell r="B1501" t="str">
            <v>Fornecimento e Instalação de Poste Duplo T 7mts (150 kg), com Engastamento Simples, incl Escavação e Reaterro Apiloado, conf. Normatização Rede Cemat</v>
          </cell>
          <cell r="C1501" t="str">
            <v>UN</v>
          </cell>
          <cell r="D1501">
            <v>242.98140000000001</v>
          </cell>
        </row>
        <row r="1502">
          <cell r="A1502" t="str">
            <v>001.22.01980</v>
          </cell>
          <cell r="B1502" t="str">
            <v>Fornecimento e Instalação de Poste Duplo T 9mts (150 kg), com Engastamento Simples, incl Escavação e Reaterro Apiloado, conf. Normatização Rede Cemat</v>
          </cell>
          <cell r="C1502" t="str">
            <v>UN</v>
          </cell>
          <cell r="D1502">
            <v>244.20249999999999</v>
          </cell>
        </row>
        <row r="1503">
          <cell r="A1503" t="str">
            <v>001.22.02000</v>
          </cell>
          <cell r="B1503" t="str">
            <v>Fornecimento e Instalação de Poste Duplo T 10 mts (150 kg), com Engastamento Simples, incl Escavação e Reaterro Apiloado, conf. Normatização Rede Cemat</v>
          </cell>
          <cell r="C1503" t="str">
            <v>UN</v>
          </cell>
          <cell r="D1503">
            <v>255.8312</v>
          </cell>
        </row>
        <row r="1504">
          <cell r="A1504" t="str">
            <v>001.22.02020</v>
          </cell>
          <cell r="B1504" t="str">
            <v>Fornecimento e Instalação de Poste Duplo T 11 mts (200 kg), com Engastamento Simples, incl Escavação e Reaterro Apiloado, conf. Normatização Rede Cemat</v>
          </cell>
          <cell r="C1504" t="str">
            <v>UN</v>
          </cell>
          <cell r="D1504">
            <v>498.50170000000003</v>
          </cell>
        </row>
        <row r="1505">
          <cell r="A1505" t="str">
            <v>001.22.02040</v>
          </cell>
          <cell r="B1505" t="str">
            <v>Fornecimento e Instalação de Poste Duplo T 12 mts (300 kg), com Engastamento Simples, incl Escavação e Reaterro Apiloado, conf. Normatização Rede Cemat</v>
          </cell>
          <cell r="C1505" t="str">
            <v>UN</v>
          </cell>
          <cell r="D1505">
            <v>495.28809999999999</v>
          </cell>
        </row>
        <row r="1506">
          <cell r="A1506" t="str">
            <v>001.22.02060</v>
          </cell>
          <cell r="B1506" t="str">
            <v>Fornecimento e Instalação de Poste Duplo T 10mts (300 kg), com Engastamento Reforçado, incl Escavação e Reaterro Apiloado, conf. Normatização Rede Cemat</v>
          </cell>
          <cell r="C1506" t="str">
            <v>UN</v>
          </cell>
          <cell r="D1506">
            <v>422.85449999999997</v>
          </cell>
        </row>
        <row r="1507">
          <cell r="A1507" t="str">
            <v>001.22.02080</v>
          </cell>
          <cell r="B1507" t="str">
            <v>Fornecimento e Instalação de Poste Duplo T 11mts (300 kg), com Engastamento Reforçado, incl Escavação e Reaterro Apiloado, conf. Normatização Rede Cemat</v>
          </cell>
          <cell r="C1507" t="str">
            <v>UN</v>
          </cell>
          <cell r="D1507">
            <v>553.79449999999997</v>
          </cell>
        </row>
        <row r="1508">
          <cell r="A1508" t="str">
            <v>001.22.02100</v>
          </cell>
          <cell r="B1508" t="str">
            <v>Fornecimento e Instalação de Poste Duplo T 10 mts (150 kg), com Engastamento em Solo Cimento, incl Escavação e Reaterro Apiloado, conf. Normatização Rede Cemat</v>
          </cell>
          <cell r="C1508" t="str">
            <v>UN</v>
          </cell>
          <cell r="D1508">
            <v>270.33120000000002</v>
          </cell>
        </row>
        <row r="1509">
          <cell r="A1509" t="str">
            <v>001.22.02120</v>
          </cell>
          <cell r="B1509" t="str">
            <v>Fornecimento e Instalação de Poste Duplo T 10 mts (300 kg), com Engastamento em Solo Cimento, incl Escavação e Reaterro Apiloado, conf. Normatização Rede Cemat</v>
          </cell>
          <cell r="C1509" t="str">
            <v>UN</v>
          </cell>
          <cell r="D1509">
            <v>381.64120000000003</v>
          </cell>
        </row>
        <row r="1510">
          <cell r="A1510" t="str">
            <v>001.22.02140</v>
          </cell>
          <cell r="B1510" t="str">
            <v>Fornecimento e Instalação de Poste Duplo T 11 mts (200 kg), com Engastamento em Solo Cimento, incl Escavação e Reaterro Apiloado, conf. Normatização Rede Cemat</v>
          </cell>
          <cell r="C1510" t="str">
            <v>UN</v>
          </cell>
          <cell r="D1510">
            <v>513.00170000000003</v>
          </cell>
        </row>
        <row r="1511">
          <cell r="A1511" t="str">
            <v>001.22.02160</v>
          </cell>
          <cell r="B1511" t="str">
            <v>Fornecimento e Instalação de Poste Duplo T 11 mts (300 kg), com Engastamento em Solo Cimento, incl Escavação e Reaterro Apiloado, conf. Normatização Rede Cemat</v>
          </cell>
          <cell r="C1511" t="str">
            <v>UN</v>
          </cell>
          <cell r="D1511">
            <v>513.20169999999996</v>
          </cell>
        </row>
        <row r="1512">
          <cell r="A1512" t="str">
            <v>001.22.02180</v>
          </cell>
          <cell r="B1512" t="str">
            <v>Fornecimento e Instalação de Poste Duplo T 10 mts (600 kg), com Engastamento em Concreto Fck= 15 Mpa, incl Escavação e Reaterro Apiloado, conf. Normatização Rede Cemat</v>
          </cell>
          <cell r="C1512" t="str">
            <v>UN</v>
          </cell>
          <cell r="D1512">
            <v>538.46730000000002</v>
          </cell>
        </row>
        <row r="1513">
          <cell r="A1513" t="str">
            <v>001.22.02200</v>
          </cell>
          <cell r="B1513" t="str">
            <v>Fornecimento e Instalação de Poste Duplo T 10 mts (1000 kg), com Engastamento em Concreto Fck= 15 Mpa, incl Escavação e Reaterro Apiloado, conf. Normatização Rede Cemat</v>
          </cell>
          <cell r="C1513" t="str">
            <v>UN</v>
          </cell>
          <cell r="D1513">
            <v>645.46730000000002</v>
          </cell>
        </row>
        <row r="1514">
          <cell r="A1514" t="str">
            <v>001.22.02220</v>
          </cell>
          <cell r="B1514" t="str">
            <v>Fornecimento e Instalação de Poste Duplo T 11 mts (600 kg), com Engastamento em Concreto Fck= 15 Mpa, incl Escavação e Reaterro Apiloado, conf. Normatização Rede Cemat</v>
          </cell>
          <cell r="C1514" t="str">
            <v>UN</v>
          </cell>
          <cell r="D1514">
            <v>918.09780000000001</v>
          </cell>
        </row>
        <row r="1515">
          <cell r="A1515" t="str">
            <v>001.22.02240</v>
          </cell>
          <cell r="B1515" t="str">
            <v>Fornecimento e Instalação de Poste Duplo T 11 mts (1000 kg), com Engastamento em Concreto Fck= 15 Mpa, incl Escavação e Reaterro Apiloado, conf. Normatização Rede Cemat</v>
          </cell>
          <cell r="C1515" t="str">
            <v>UN</v>
          </cell>
          <cell r="D1515">
            <v>918.09780000000001</v>
          </cell>
        </row>
        <row r="1516">
          <cell r="A1516" t="str">
            <v>001.22.02260</v>
          </cell>
          <cell r="B1516" t="str">
            <v>Fornecimento e Instalação de Poste Circular 7 mts (150 kg), com Engastamento Simples, incl Escavação e Reaterro Apiloado, conf. Normatização Rede Cemat</v>
          </cell>
          <cell r="C1516" t="str">
            <v>UN</v>
          </cell>
          <cell r="D1516">
            <v>282.17140000000001</v>
          </cell>
        </row>
        <row r="1517">
          <cell r="A1517" t="str">
            <v>001.22.02280</v>
          </cell>
          <cell r="B1517" t="str">
            <v>Fornecimento e Instalação de Poste Circular 9 mts (150 kg), com Engastamento Simples, incl Escavação e Reaterro Apiloado, conf. Normatização Rede Cemat</v>
          </cell>
          <cell r="C1517" t="str">
            <v>UN</v>
          </cell>
          <cell r="D1517">
            <v>351.24250000000001</v>
          </cell>
        </row>
        <row r="1518">
          <cell r="A1518" t="str">
            <v>001.22.02300</v>
          </cell>
          <cell r="B1518" t="str">
            <v>Fornecimento e Instalação de Poste Circular 10 mts (150 kg), com Engastamento Simples, incl Escavação e Reaterro Apiloado, conf. Normatização Rede Cemat</v>
          </cell>
          <cell r="C1518" t="str">
            <v>UN</v>
          </cell>
          <cell r="D1518">
            <v>465.88119999999998</v>
          </cell>
        </row>
        <row r="1519">
          <cell r="A1519" t="str">
            <v>001.22.02320</v>
          </cell>
          <cell r="B1519" t="str">
            <v>Fornecimento e Instalação de Poste Circular 11 mts (200 kg), com Engastamento Simples, incl Escavação e Reaterro Apiloado, conf. Normatização Rede Cemat</v>
          </cell>
          <cell r="C1519" t="str">
            <v>UN</v>
          </cell>
          <cell r="D1519">
            <v>486.92169999999999</v>
          </cell>
        </row>
        <row r="1520">
          <cell r="A1520" t="str">
            <v>001.22.02340</v>
          </cell>
          <cell r="B1520" t="str">
            <v>Fornecimento e Instalação de Poste Circular 12 mts (300 kg), com Engastamento Simples, incl Escavação e Reaterro Apiloado, conf. Normatização Rede Cemat</v>
          </cell>
          <cell r="C1520" t="str">
            <v>UN</v>
          </cell>
          <cell r="D1520">
            <v>495.28809999999999</v>
          </cell>
        </row>
        <row r="1521">
          <cell r="A1521" t="str">
            <v>001.22.02360</v>
          </cell>
          <cell r="B1521" t="str">
            <v>Fornecimento e Instalação de Poste Circular 10 mts (300 kg), com Engastamento Reforçado, incl Escavação e Reaterro Apiloado, conf. Normatização Rede Cemat</v>
          </cell>
          <cell r="C1521" t="str">
            <v>UN</v>
          </cell>
          <cell r="D1521">
            <v>566.24450000000002</v>
          </cell>
        </row>
        <row r="1522">
          <cell r="A1522" t="str">
            <v>001.22.02380</v>
          </cell>
          <cell r="B1522" t="str">
            <v>Fornecimento e Instalação de Poste Circular 10 mts (150 kg), com Engastamento em Solo Cimento, incl Escavação e Reaterro Apiloado, conf. Normatização Rede Cemat</v>
          </cell>
          <cell r="C1522" t="str">
            <v>UN</v>
          </cell>
          <cell r="D1522">
            <v>480.38119999999998</v>
          </cell>
        </row>
        <row r="1523">
          <cell r="A1523" t="str">
            <v>001.22.02400</v>
          </cell>
          <cell r="B1523" t="str">
            <v>Fornecimento e Instalação de Poste Circular 10 mts (300 kg), com Engastamento em Solo Cimento, incl Escavação e Reaterro Apiloado, conf. Normatização Rede Cemat</v>
          </cell>
          <cell r="C1523" t="str">
            <v>UN</v>
          </cell>
          <cell r="D1523">
            <v>525.03120000000001</v>
          </cell>
        </row>
        <row r="1524">
          <cell r="A1524" t="str">
            <v>001.22.02420</v>
          </cell>
          <cell r="B1524" t="str">
            <v>Fornecimento e Instalação de Poste Circular 11 mts (200 kg), com Engastamento em Solo Cimento, incl Escavação e Reaterro Apiloado, conf. Normatização Rede Cemat</v>
          </cell>
          <cell r="C1524" t="str">
            <v>UN</v>
          </cell>
          <cell r="D1524">
            <v>501.42169999999999</v>
          </cell>
        </row>
        <row r="1525">
          <cell r="A1525" t="str">
            <v>001.22.02440</v>
          </cell>
          <cell r="B1525" t="str">
            <v>Fornecimento e Instalação de Poste Circular 11 mts (300 kg), com Engastamento em Solo Cimento, incl Escavação e Reaterro Apiloado, conf. Normatização Rede Cemat</v>
          </cell>
          <cell r="C1525" t="str">
            <v>UN</v>
          </cell>
          <cell r="D1525">
            <v>509.40170000000001</v>
          </cell>
        </row>
        <row r="1526">
          <cell r="A1526" t="str">
            <v>001.22.02460</v>
          </cell>
          <cell r="B1526" t="str">
            <v>Fornecimento e Instalação de Poste Circular 10 mts (600 kg), com Engastamento em Concreto Fck= 15 Mpa, incl Escavação e Reaterro Apiloado, conf. Normatização Rede Cemat</v>
          </cell>
          <cell r="C1526" t="str">
            <v>UN</v>
          </cell>
          <cell r="D1526">
            <v>513.6173</v>
          </cell>
        </row>
        <row r="1527">
          <cell r="A1527" t="str">
            <v>001.22.02480</v>
          </cell>
          <cell r="B1527" t="str">
            <v>Fornecimento e Instalação de Poste Circular 10 mts (1000 kg), com Engastamento em Concreto Fck= 15 Mpa, incl Escavação e Reaterro Apiloado, conf. Normatização Rede Cemat</v>
          </cell>
          <cell r="C1527" t="str">
            <v>UN</v>
          </cell>
          <cell r="D1527">
            <v>701.59730000000002</v>
          </cell>
        </row>
        <row r="1528">
          <cell r="A1528" t="str">
            <v>001.22.02500</v>
          </cell>
          <cell r="B1528" t="str">
            <v>Fornecimento e Instalação de Poste Circular 11 mts (600 kg), com Engastamento em Concreto Fck= 15 Mpa, incl Escavação e Reaterro Apiloado, conf. Normatização Rede Cemat</v>
          </cell>
          <cell r="C1528" t="str">
            <v>UN</v>
          </cell>
          <cell r="D1528">
            <v>574.3578</v>
          </cell>
        </row>
        <row r="1529">
          <cell r="A1529" t="str">
            <v>001.22.02520</v>
          </cell>
          <cell r="B1529" t="str">
            <v>Fornecimento e Instalação de Poste Circular 11 mts (1000 kg), com Engastamento em Concreto Fck= 15 Mpa, incl Escavação e Reaterro Apiloado, conf. Normatização Rede Cemat</v>
          </cell>
          <cell r="C1529" t="str">
            <v>UN</v>
          </cell>
          <cell r="D1529">
            <v>987.11779999999999</v>
          </cell>
        </row>
        <row r="1530">
          <cell r="A1530" t="str">
            <v>001.23</v>
          </cell>
          <cell r="B1530" t="str">
            <v>INSTALAÇÕES ELÉTRICAS - SERVIÇOS DE MANUTENÇÃO</v>
          </cell>
          <cell r="D1530">
            <v>734.33730000000003</v>
          </cell>
        </row>
        <row r="1531">
          <cell r="A1531" t="str">
            <v>001.23.00040</v>
          </cell>
          <cell r="B1531" t="str">
            <v>Revisão em ponto de energia c/ reaperto e substituição de fita isolante</v>
          </cell>
          <cell r="C1531" t="str">
            <v>PT</v>
          </cell>
          <cell r="D1531">
            <v>4.7134999999999998</v>
          </cell>
        </row>
        <row r="1532">
          <cell r="A1532" t="str">
            <v>001.23.00080</v>
          </cell>
          <cell r="B1532" t="str">
            <v>Fornecimento e substituição de espelho (ou placa) p/ tomada e/ou interruptor 4""""""""x2""""""""</v>
          </cell>
          <cell r="C1532" t="str">
            <v>UN</v>
          </cell>
          <cell r="D1532">
            <v>1.5708</v>
          </cell>
        </row>
        <row r="1533">
          <cell r="A1533" t="str">
            <v>001.23.00100</v>
          </cell>
          <cell r="B1533" t="str">
            <v>Fornecimento e substituição de espelho (ou placa) p/ tomada e/ou interruptor 4""""""""x4""""""""</v>
          </cell>
          <cell r="C1533" t="str">
            <v>UN</v>
          </cell>
          <cell r="D1533">
            <v>2.9007999999999998</v>
          </cell>
        </row>
        <row r="1534">
          <cell r="A1534" t="str">
            <v>001.23.00120</v>
          </cell>
          <cell r="B1534" t="str">
            <v>Fornecimento e substituição de tomada simples universal com espelho</v>
          </cell>
          <cell r="C1534" t="str">
            <v>UN</v>
          </cell>
          <cell r="D1534">
            <v>5.9904000000000002</v>
          </cell>
        </row>
        <row r="1535">
          <cell r="A1535" t="str">
            <v>001.23.00140</v>
          </cell>
          <cell r="B1535" t="str">
            <v>Fornecimento e substituição de interruptor c/ uma tecla simples c/ espelho</v>
          </cell>
          <cell r="C1535" t="str">
            <v>UN</v>
          </cell>
          <cell r="D1535">
            <v>6.3903999999999996</v>
          </cell>
        </row>
        <row r="1536">
          <cell r="A1536" t="str">
            <v>001.23.00160</v>
          </cell>
          <cell r="B1536" t="str">
            <v>Fornecimento e substituição de interruptor c/ duas teclas simples c/ espelho</v>
          </cell>
          <cell r="C1536" t="str">
            <v>UN</v>
          </cell>
          <cell r="D1536">
            <v>7.8316999999999997</v>
          </cell>
        </row>
        <row r="1537">
          <cell r="A1537" t="str">
            <v>001.23.00180</v>
          </cell>
          <cell r="B1537" t="str">
            <v>Forencimento e substituição de interruptor c/ tres teclas simples c/ espelho</v>
          </cell>
          <cell r="C1537" t="str">
            <v>UN</v>
          </cell>
          <cell r="D1537">
            <v>13.898999999999999</v>
          </cell>
        </row>
        <row r="1538">
          <cell r="A1538" t="str">
            <v>001.23.00200</v>
          </cell>
          <cell r="B1538" t="str">
            <v>Fornecimento e substituição de interruptor c/ uma tecla paralela e espelho</v>
          </cell>
          <cell r="C1538" t="str">
            <v>UN</v>
          </cell>
          <cell r="D1538">
            <v>13.613899999999999</v>
          </cell>
        </row>
        <row r="1539">
          <cell r="A1539" t="str">
            <v>001.23.00220</v>
          </cell>
          <cell r="B1539" t="str">
            <v>Fornecimento e substituição de reator simples a.f.p./p.r. - 1x20 w</v>
          </cell>
          <cell r="C1539" t="str">
            <v>UN</v>
          </cell>
          <cell r="D1539">
            <v>24.139099999999999</v>
          </cell>
        </row>
        <row r="1540">
          <cell r="A1540" t="str">
            <v>001.23.00240</v>
          </cell>
          <cell r="B1540" t="str">
            <v>Fornecimento e substituição de reator simples a.f.p./p.r. - 1x40 w</v>
          </cell>
          <cell r="C1540" t="str">
            <v>UN</v>
          </cell>
          <cell r="D1540">
            <v>34.139099999999999</v>
          </cell>
        </row>
        <row r="1541">
          <cell r="A1541" t="str">
            <v>001.23.00260</v>
          </cell>
          <cell r="B1541" t="str">
            <v>Fornecimento e substituição de reator duplo a.f.p./p.r. - 2x20 w</v>
          </cell>
          <cell r="C1541" t="str">
            <v>UN</v>
          </cell>
          <cell r="D1541">
            <v>34.736499999999999</v>
          </cell>
        </row>
        <row r="1542">
          <cell r="A1542" t="str">
            <v>001.23.00280</v>
          </cell>
          <cell r="B1542" t="str">
            <v>Fornecimento e substituição de reator duplo a.f.p./p.r. - 2x40 w</v>
          </cell>
          <cell r="C1542" t="str">
            <v>UN</v>
          </cell>
          <cell r="D1542">
            <v>34.736499999999999</v>
          </cell>
        </row>
        <row r="1543">
          <cell r="A1543" t="str">
            <v>001.23.00300</v>
          </cell>
          <cell r="B1543" t="str">
            <v>Fornecimento e substituição de lâmpada incandescente de 60 w</v>
          </cell>
          <cell r="C1543" t="str">
            <v>UN</v>
          </cell>
          <cell r="D1543">
            <v>1.8673999999999999</v>
          </cell>
        </row>
        <row r="1544">
          <cell r="A1544" t="str">
            <v>001.23.00320</v>
          </cell>
          <cell r="B1544" t="str">
            <v>Fornecimento e substituição de lâmpada incandescente de 100 w</v>
          </cell>
          <cell r="C1544" t="str">
            <v>UN</v>
          </cell>
          <cell r="D1544">
            <v>2.2073999999999998</v>
          </cell>
        </row>
        <row r="1545">
          <cell r="A1545" t="str">
            <v>001.23.00340</v>
          </cell>
          <cell r="B1545" t="str">
            <v>Fornecimento e substituição de lâmpada fluorescente de 20 w</v>
          </cell>
          <cell r="C1545" t="str">
            <v>UN</v>
          </cell>
          <cell r="D1545">
            <v>3.9973999999999998</v>
          </cell>
        </row>
        <row r="1546">
          <cell r="A1546" t="str">
            <v>001.23.00360</v>
          </cell>
          <cell r="B1546" t="str">
            <v>Fornecimento e substituição de lâmpada fluorescente de 40 w</v>
          </cell>
          <cell r="C1546" t="str">
            <v>UN</v>
          </cell>
          <cell r="D1546">
            <v>3.9973999999999998</v>
          </cell>
        </row>
        <row r="1547">
          <cell r="A1547" t="str">
            <v>001.23.00380</v>
          </cell>
          <cell r="B1547" t="str">
            <v>Fornecimento e substituição de disjuntor monopolar de 15 a</v>
          </cell>
          <cell r="C1547" t="str">
            <v>UN</v>
          </cell>
          <cell r="D1547">
            <v>8.6694999999999993</v>
          </cell>
        </row>
        <row r="1548">
          <cell r="A1548" t="str">
            <v>001.23.00400</v>
          </cell>
          <cell r="B1548" t="str">
            <v>Fornecimento e substituição de disjuntor monopolar de 20 a</v>
          </cell>
          <cell r="C1548" t="str">
            <v>UN</v>
          </cell>
          <cell r="D1548">
            <v>8.6694999999999993</v>
          </cell>
        </row>
        <row r="1549">
          <cell r="A1549" t="str">
            <v>001.23.00420</v>
          </cell>
          <cell r="B1549" t="str">
            <v>Fornecimento e substituição de disjuntor monopolar de 30 a</v>
          </cell>
          <cell r="C1549" t="str">
            <v>UN</v>
          </cell>
          <cell r="D1549">
            <v>8.6694999999999993</v>
          </cell>
        </row>
        <row r="1550">
          <cell r="A1550" t="str">
            <v>001.23.00440</v>
          </cell>
          <cell r="B1550" t="str">
            <v>Fornecimento e substituição de disjuntor monopolar de 40 a</v>
          </cell>
          <cell r="C1550" t="str">
            <v>UN</v>
          </cell>
          <cell r="D1550">
            <v>10.5695</v>
          </cell>
        </row>
        <row r="1551">
          <cell r="A1551" t="str">
            <v>001.23.00460</v>
          </cell>
          <cell r="B1551" t="str">
            <v>Fornecimento e substituição de disjuntor monopolar de 50 a</v>
          </cell>
          <cell r="C1551" t="str">
            <v>UN</v>
          </cell>
          <cell r="D1551">
            <v>10.5695</v>
          </cell>
        </row>
        <row r="1552">
          <cell r="A1552" t="str">
            <v>001.23.00480</v>
          </cell>
          <cell r="B1552" t="str">
            <v>Fornecimento e substituição de disjuntor bipolar de 15 a</v>
          </cell>
          <cell r="C1552" t="str">
            <v>UN</v>
          </cell>
          <cell r="D1552">
            <v>34.889099999999999</v>
          </cell>
        </row>
        <row r="1553">
          <cell r="A1553" t="str">
            <v>001.23.00500</v>
          </cell>
          <cell r="B1553" t="str">
            <v>Fornecimento e substituição de disjuntor bipolar de 20 a</v>
          </cell>
          <cell r="C1553" t="str">
            <v>UN</v>
          </cell>
          <cell r="D1553">
            <v>34.889099999999999</v>
          </cell>
        </row>
        <row r="1554">
          <cell r="A1554" t="str">
            <v>001.23.00520</v>
          </cell>
          <cell r="B1554" t="str">
            <v>Fornecimento e substituição de disjuntor bipolar de 30 a</v>
          </cell>
          <cell r="C1554" t="str">
            <v>UN</v>
          </cell>
          <cell r="D1554">
            <v>34.889099999999999</v>
          </cell>
        </row>
        <row r="1555">
          <cell r="A1555" t="str">
            <v>001.23.00540</v>
          </cell>
          <cell r="B1555" t="str">
            <v>Fornecimento e substituição de disjuntor bipolar de 40 a</v>
          </cell>
          <cell r="C1555" t="str">
            <v>UN</v>
          </cell>
          <cell r="D1555">
            <v>34.889099999999999</v>
          </cell>
        </row>
        <row r="1556">
          <cell r="A1556" t="str">
            <v>001.23.00560</v>
          </cell>
          <cell r="B1556" t="str">
            <v>Fornecimento e substituição de disjuntor bipolar de 50 a</v>
          </cell>
          <cell r="C1556" t="str">
            <v>UN</v>
          </cell>
          <cell r="D1556">
            <v>34.889099999999999</v>
          </cell>
        </row>
        <row r="1557">
          <cell r="A1557" t="str">
            <v>001.23.00580</v>
          </cell>
          <cell r="B1557" t="str">
            <v>Fornecimento e substituição de disjuntor tripolar de 15 a</v>
          </cell>
          <cell r="C1557" t="str">
            <v>UN</v>
          </cell>
          <cell r="D1557">
            <v>36.591299999999997</v>
          </cell>
        </row>
        <row r="1558">
          <cell r="A1558" t="str">
            <v>001.23.00600</v>
          </cell>
          <cell r="B1558" t="str">
            <v>Fornecimento e substituição de disjuntor tripolar de 20 a</v>
          </cell>
          <cell r="C1558" t="str">
            <v>UN</v>
          </cell>
          <cell r="D1558">
            <v>36.591299999999997</v>
          </cell>
        </row>
        <row r="1559">
          <cell r="A1559" t="str">
            <v>001.23.00620</v>
          </cell>
          <cell r="B1559" t="str">
            <v>Fornecimento e substituição de disjuntor tripolar de 30 a</v>
          </cell>
          <cell r="C1559" t="str">
            <v>UN</v>
          </cell>
          <cell r="D1559">
            <v>35.573900000000002</v>
          </cell>
        </row>
        <row r="1560">
          <cell r="A1560" t="str">
            <v>001.23.00640</v>
          </cell>
          <cell r="B1560" t="str">
            <v>Fornecimento e substituição de disjuntor tripolar de 40 a</v>
          </cell>
          <cell r="C1560" t="str">
            <v>UN</v>
          </cell>
          <cell r="D1560">
            <v>36.591299999999997</v>
          </cell>
        </row>
        <row r="1561">
          <cell r="A1561" t="str">
            <v>001.23.00660</v>
          </cell>
          <cell r="B1561" t="str">
            <v>Fornecimento e substituição de disjuntor tripolar de 50 a</v>
          </cell>
          <cell r="C1561" t="str">
            <v>UN</v>
          </cell>
          <cell r="D1561">
            <v>36.591299999999997</v>
          </cell>
        </row>
        <row r="1562">
          <cell r="A1562" t="str">
            <v>001.23.00680</v>
          </cell>
          <cell r="B1562" t="str">
            <v>Fornecimento e substituição de disjuntor tripolar de 70 a</v>
          </cell>
          <cell r="C1562" t="str">
            <v>UN</v>
          </cell>
          <cell r="D1562">
            <v>44.691299999999998</v>
          </cell>
        </row>
        <row r="1563">
          <cell r="A1563" t="str">
            <v>001.23.00700</v>
          </cell>
          <cell r="B1563" t="str">
            <v>Fornecimento e substituição de disjuntor tripolar de 90 a</v>
          </cell>
          <cell r="C1563" t="str">
            <v>UN</v>
          </cell>
          <cell r="D1563">
            <v>44.691299999999998</v>
          </cell>
        </row>
        <row r="1564">
          <cell r="A1564" t="str">
            <v>001.23.00720</v>
          </cell>
          <cell r="B1564" t="str">
            <v>Fornecimento e substituição de disjuntor tripolar de 100 a</v>
          </cell>
          <cell r="C1564" t="str">
            <v>UN</v>
          </cell>
          <cell r="D1564">
            <v>44.691299999999998</v>
          </cell>
        </row>
        <row r="1565">
          <cell r="A1565" t="str">
            <v>001.24</v>
          </cell>
          <cell r="B1565" t="str">
            <v>INSTALAÇÕES HIDRÁULICAS - PRELIMINARES</v>
          </cell>
          <cell r="D1565">
            <v>10772.4722</v>
          </cell>
        </row>
        <row r="1566">
          <cell r="A1566" t="str">
            <v>001.24.00020</v>
          </cell>
          <cell r="B1566" t="str">
            <v>Abertura e enchimento de rasgos na alvenaria para passagem de canalização diâmetro 1/2 à 1 pol</v>
          </cell>
          <cell r="C1566" t="str">
            <v>ML</v>
          </cell>
          <cell r="D1566">
            <v>2.0531000000000001</v>
          </cell>
        </row>
        <row r="1567">
          <cell r="A1567" t="str">
            <v>001.24.00040</v>
          </cell>
          <cell r="B1567" t="str">
            <v>Abertura e enchimento de rasgos na alvenaria para passagem de canalização diâmetro 1 1/4 à 2 pol</v>
          </cell>
          <cell r="C1567" t="str">
            <v>ML</v>
          </cell>
          <cell r="D1567">
            <v>2.7353999999999998</v>
          </cell>
        </row>
        <row r="1568">
          <cell r="A1568" t="str">
            <v>001.24.00060</v>
          </cell>
          <cell r="B1568" t="str">
            <v>Abertura e enchimento de rasgos na alvenaria para passagem de canalização diâmetro 2.5 à 4 pol</v>
          </cell>
          <cell r="C1568" t="str">
            <v>ML</v>
          </cell>
          <cell r="D1568">
            <v>3.8428</v>
          </cell>
        </row>
        <row r="1569">
          <cell r="A1569" t="str">
            <v>001.24.00080</v>
          </cell>
          <cell r="B1569" t="str">
            <v>Abertura e enchimento de rasgos no concreto para passagem de canalização diâmetro de 1/2 à 1 pol</v>
          </cell>
          <cell r="C1569" t="str">
            <v>ML</v>
          </cell>
          <cell r="D1569">
            <v>4.4991000000000003</v>
          </cell>
        </row>
        <row r="1570">
          <cell r="A1570" t="str">
            <v>001.24.00100</v>
          </cell>
          <cell r="B1570" t="str">
            <v>Fornecimento e instalação de entrada padrão de água através de cavalete completo em tubo de fºgº, padrão sanemat - 3/4""""""""""""""""""""""""""""""""</v>
          </cell>
          <cell r="C1570" t="str">
            <v>UN</v>
          </cell>
          <cell r="D1570">
            <v>34.4739</v>
          </cell>
        </row>
        <row r="1571">
          <cell r="A1571" t="str">
            <v>001.24.00120</v>
          </cell>
          <cell r="B1571" t="str">
            <v>Fornecimento e colocação de caixa de água de pvc, incl tampa de 1000 litros</v>
          </cell>
          <cell r="C1571" t="str">
            <v>UN</v>
          </cell>
          <cell r="D1571">
            <v>238.45779999999999</v>
          </cell>
        </row>
        <row r="1572">
          <cell r="A1572" t="str">
            <v>001.24.00140</v>
          </cell>
          <cell r="B1572" t="str">
            <v>Fornecimento e colocação de caixa de água de pvc, incl tampa de 500 litros</v>
          </cell>
          <cell r="C1572" t="str">
            <v>UN</v>
          </cell>
          <cell r="D1572">
            <v>141.7209</v>
          </cell>
        </row>
        <row r="1573">
          <cell r="A1573" t="str">
            <v>001.24.00160</v>
          </cell>
          <cell r="B1573" t="str">
            <v>Fornecimento e colocação de caixa de água de pvc, incl tampa de 310 litros</v>
          </cell>
          <cell r="C1573" t="str">
            <v>UN</v>
          </cell>
          <cell r="D1573">
            <v>138.6687</v>
          </cell>
        </row>
        <row r="1574">
          <cell r="A1574" t="str">
            <v>001.24.00180</v>
          </cell>
          <cell r="B1574" t="str">
            <v>Fornecimento e colocação de caixa de água de pvc, incl tampa de 100 litros</v>
          </cell>
          <cell r="C1574" t="str">
            <v>UN</v>
          </cell>
          <cell r="D1574">
            <v>136.63390000000001</v>
          </cell>
        </row>
        <row r="1575">
          <cell r="A1575" t="str">
            <v>001.24.00200</v>
          </cell>
          <cell r="B1575" t="str">
            <v>Fornecimento e  instalação de caixa de água metálica tipo taça com altura total de 6.00 m inclusive pintura (interna e externa)  base de fixação e instalação, de 5.000 litros</v>
          </cell>
          <cell r="C1575" t="str">
            <v>UN</v>
          </cell>
          <cell r="D1575">
            <v>9800</v>
          </cell>
        </row>
        <row r="1576">
          <cell r="A1576" t="str">
            <v>001.24.00220</v>
          </cell>
          <cell r="B1576" t="str">
            <v>Fornecimento e instalação de bóia interna tipo (são paulo) p/ caixa de água  amarelo bruto n.1350 marca deca 2 pol</v>
          </cell>
          <cell r="C1576" t="str">
            <v>UN</v>
          </cell>
          <cell r="D1576">
            <v>62.944299999999998</v>
          </cell>
        </row>
        <row r="1577">
          <cell r="A1577" t="str">
            <v>001.24.00240</v>
          </cell>
          <cell r="B1577" t="str">
            <v>Fornecimento e instalação de bóia interna tipo (são paulo) p/ caixa de água  amarelo bruto n.1350 marca deca 1 1/2 pol</v>
          </cell>
          <cell r="C1577" t="str">
            <v>UN</v>
          </cell>
          <cell r="D1577">
            <v>52.943399999999997</v>
          </cell>
        </row>
        <row r="1578">
          <cell r="A1578" t="str">
            <v>001.24.00260</v>
          </cell>
          <cell r="B1578" t="str">
            <v>Fornecimento e instalação de bóia interna tipo (são paulo) p/ caixa de água  amarelo bruto n.1350 marca deca 1 1/4 pol</v>
          </cell>
          <cell r="C1578" t="str">
            <v>UN</v>
          </cell>
          <cell r="D1578">
            <v>42.079500000000003</v>
          </cell>
        </row>
        <row r="1579">
          <cell r="A1579" t="str">
            <v>001.24.00280</v>
          </cell>
          <cell r="B1579" t="str">
            <v>Fornecimento e instalação de bóia interna tipo (são paulo) p/ caixa de água  amarelo bruto n.1350 marca deca 1 pol</v>
          </cell>
          <cell r="C1579" t="str">
            <v>UN</v>
          </cell>
          <cell r="D1579">
            <v>30.827100000000002</v>
          </cell>
        </row>
        <row r="1580">
          <cell r="A1580" t="str">
            <v>001.24.00300</v>
          </cell>
          <cell r="B1580" t="str">
            <v>Fornecimento e instalação de bóia interna tipo (são paulo) p/ caixa de água  amarelo bruto n.1350 marca deca 3/4 pol</v>
          </cell>
          <cell r="C1580" t="str">
            <v>UN</v>
          </cell>
          <cell r="D1580">
            <v>24.886299999999999</v>
          </cell>
        </row>
        <row r="1581">
          <cell r="A1581" t="str">
            <v>001.24.00320</v>
          </cell>
          <cell r="B1581" t="str">
            <v>Fornecimento e instalação de bóia interna tipo (são paulo) p/ caixa de água  amarelo bruto n.1350 marca deca 1/2 pol</v>
          </cell>
          <cell r="C1581" t="str">
            <v>UN</v>
          </cell>
          <cell r="D1581">
            <v>22.866299999999999</v>
          </cell>
        </row>
        <row r="1582">
          <cell r="A1582" t="str">
            <v>001.24.00340</v>
          </cell>
          <cell r="B1582" t="str">
            <v>Fornecimento e instalação de torneira bóia p/ caixa de água em pvc marca cipla 1 pol</v>
          </cell>
          <cell r="C1582" t="str">
            <v>UN</v>
          </cell>
          <cell r="D1582">
            <v>11.4071</v>
          </cell>
        </row>
        <row r="1583">
          <cell r="A1583" t="str">
            <v>001.24.00360</v>
          </cell>
          <cell r="B1583" t="str">
            <v>Fornecimento e instalação de torneira bóia p/ caixa de água em pvc marca cipla 3/4 pol</v>
          </cell>
          <cell r="C1583" t="str">
            <v>UN</v>
          </cell>
          <cell r="D1583">
            <v>10.7163</v>
          </cell>
        </row>
        <row r="1584">
          <cell r="A1584" t="str">
            <v>001.24.00380</v>
          </cell>
          <cell r="B1584" t="str">
            <v>Fornecimento e instalação de torneira bóia p/ caixa de água em pvc marca cipla 1/2 pol</v>
          </cell>
          <cell r="C1584" t="str">
            <v>UN</v>
          </cell>
          <cell r="D1584">
            <v>10.7163</v>
          </cell>
        </row>
        <row r="1585">
          <cell r="A1585" t="str">
            <v>001.25</v>
          </cell>
          <cell r="B1585" t="str">
            <v>INSTALAÇÕES HIDRÁULICAS - PVC SOLDÁVEL/ROSCÁVEL MARROM</v>
          </cell>
          <cell r="D1585">
            <v>2223.9286999999999</v>
          </cell>
        </row>
        <row r="1586">
          <cell r="A1586" t="str">
            <v>001.25.00020</v>
          </cell>
          <cell r="B1586" t="str">
            <v>Tubo de pvc rígido soldável marrom em barra de 6 m diâmetro 110mm (4) pol</v>
          </cell>
          <cell r="C1586" t="str">
            <v>M</v>
          </cell>
          <cell r="D1586">
            <v>28.8324</v>
          </cell>
        </row>
        <row r="1587">
          <cell r="A1587" t="str">
            <v>001.25.00040</v>
          </cell>
          <cell r="B1587" t="str">
            <v>Tubo de pvc rígido soldável marrom em barra de 6 m diâmetro 85mm (3) pol</v>
          </cell>
          <cell r="C1587" t="str">
            <v>M</v>
          </cell>
          <cell r="D1587">
            <v>24.287400000000002</v>
          </cell>
        </row>
        <row r="1588">
          <cell r="A1588" t="str">
            <v>001.25.00060</v>
          </cell>
          <cell r="B1588" t="str">
            <v>Tubo de pvc rígido soldável marrom em barra de 6 m diâmetro 75mm (2.5) pol</v>
          </cell>
          <cell r="C1588" t="str">
            <v>M</v>
          </cell>
          <cell r="D1588">
            <v>12.844099999999999</v>
          </cell>
        </row>
        <row r="1589">
          <cell r="A1589" t="str">
            <v>001.25.00080</v>
          </cell>
          <cell r="B1589" t="str">
            <v>Tubo de pvc rígido soldável marrom em barra de 6 m diâmetro 60mm (2) pl</v>
          </cell>
          <cell r="C1589" t="str">
            <v>M</v>
          </cell>
          <cell r="D1589">
            <v>8.5120000000000005</v>
          </cell>
        </row>
        <row r="1590">
          <cell r="A1590" t="str">
            <v>001.25.00100</v>
          </cell>
          <cell r="B1590" t="str">
            <v>Tubo de pvc rígido soldável marrom em barra de 6 m diâmetro 50mm (1.5) pol</v>
          </cell>
          <cell r="C1590" t="str">
            <v>M</v>
          </cell>
          <cell r="D1590">
            <v>5.1649000000000003</v>
          </cell>
        </row>
        <row r="1591">
          <cell r="A1591" t="str">
            <v>001.25.00120</v>
          </cell>
          <cell r="B1591" t="str">
            <v>Tubo de pvc rígido soldável marrom em barra de 6 m diâmetro 40mm (1.1/4) pol</v>
          </cell>
          <cell r="C1591" t="str">
            <v>M</v>
          </cell>
          <cell r="D1591">
            <v>6.1384999999999996</v>
          </cell>
        </row>
        <row r="1592">
          <cell r="A1592" t="str">
            <v>001.25.00140</v>
          </cell>
          <cell r="B1592" t="str">
            <v>Tubo de pvc rígido soldável marrom em barra de 6 m diâmetro 32mm (1) pol</v>
          </cell>
          <cell r="C1592" t="str">
            <v>M</v>
          </cell>
          <cell r="D1592">
            <v>4.7554999999999996</v>
          </cell>
        </row>
        <row r="1593">
          <cell r="A1593" t="str">
            <v>001.25.00160</v>
          </cell>
          <cell r="B1593" t="str">
            <v>Tubo de pvc rígido sodável marrom em barra de 6 m diâmetro 25mm (3/4) pol</v>
          </cell>
          <cell r="C1593" t="str">
            <v>M</v>
          </cell>
          <cell r="D1593">
            <v>1.7457</v>
          </cell>
        </row>
        <row r="1594">
          <cell r="A1594" t="str">
            <v>001.25.00180</v>
          </cell>
          <cell r="B1594" t="str">
            <v>Tubo de pvc rígido soldável marrom em barra de 6 m diâmetro 20mm (1/2) pol</v>
          </cell>
          <cell r="C1594" t="str">
            <v>M</v>
          </cell>
          <cell r="D1594">
            <v>1.7238</v>
          </cell>
        </row>
        <row r="1595">
          <cell r="A1595" t="str">
            <v>001.25.00200</v>
          </cell>
          <cell r="B1595" t="str">
            <v>Curva de 90º de pvc rígido para tubo soldável 110mm ( 4 pol )</v>
          </cell>
          <cell r="C1595" t="str">
            <v>UN</v>
          </cell>
          <cell r="D1595">
            <v>31.7151</v>
          </cell>
        </row>
        <row r="1596">
          <cell r="A1596" t="str">
            <v>001.25.00220</v>
          </cell>
          <cell r="B1596" t="str">
            <v>Curva de 90º de pvc rígido para tubo soldável 85mm ( 3 pol )</v>
          </cell>
          <cell r="C1596" t="str">
            <v>UN</v>
          </cell>
          <cell r="D1596">
            <v>15.64</v>
          </cell>
        </row>
        <row r="1597">
          <cell r="A1597" t="str">
            <v>001.25.00240</v>
          </cell>
          <cell r="B1597" t="str">
            <v>Curva de 90º de pvc rígido para tubo soldável 75mm (21/2 pol)</v>
          </cell>
          <cell r="C1597" t="str">
            <v>UN</v>
          </cell>
          <cell r="D1597">
            <v>16.07</v>
          </cell>
        </row>
        <row r="1598">
          <cell r="A1598" t="str">
            <v>001.25.00260</v>
          </cell>
          <cell r="B1598" t="str">
            <v>Curva de 90º de pvc rígido para tubo soldável 60mm (2 pol)</v>
          </cell>
          <cell r="C1598" t="str">
            <v>UN</v>
          </cell>
          <cell r="D1598">
            <v>13.555</v>
          </cell>
        </row>
        <row r="1599">
          <cell r="A1599" t="str">
            <v>001.25.00280</v>
          </cell>
          <cell r="B1599" t="str">
            <v>Curva de 90º de pvc rígido para tubo soldável 50mm (1 1/2 pol)</v>
          </cell>
          <cell r="C1599" t="str">
            <v>UN</v>
          </cell>
          <cell r="D1599">
            <v>6.5149999999999997</v>
          </cell>
        </row>
        <row r="1600">
          <cell r="A1600" t="str">
            <v>001.25.00300</v>
          </cell>
          <cell r="B1600" t="str">
            <v>Curva de 90º de pvc rígido para tubo soldável 40mm (1 1/4 pol)</v>
          </cell>
          <cell r="C1600" t="str">
            <v>UN</v>
          </cell>
          <cell r="D1600">
            <v>5.5049999999999999</v>
          </cell>
        </row>
        <row r="1601">
          <cell r="A1601" t="str">
            <v>001.25.00320</v>
          </cell>
          <cell r="B1601" t="str">
            <v>Curva de 90º de pvc rígido para tubo soldável 32mm (1 pol)</v>
          </cell>
          <cell r="C1601" t="str">
            <v>UN</v>
          </cell>
          <cell r="D1601">
            <v>5.3400999999999996</v>
          </cell>
        </row>
        <row r="1602">
          <cell r="A1602" t="str">
            <v>001.25.00340</v>
          </cell>
          <cell r="B1602" t="str">
            <v>Curva de 90º de pvc rígido para tubo soldável 25mm (3/4 pol)</v>
          </cell>
          <cell r="C1602" t="str">
            <v>UN</v>
          </cell>
          <cell r="D1602">
            <v>3.4701</v>
          </cell>
        </row>
        <row r="1603">
          <cell r="A1603" t="str">
            <v>001.25.00360</v>
          </cell>
          <cell r="B1603" t="str">
            <v>Curva de 90º de pvc rígido para tubo soldável 20mm (1/2 pol)</v>
          </cell>
          <cell r="C1603" t="str">
            <v>UN</v>
          </cell>
          <cell r="D1603">
            <v>2.6301000000000001</v>
          </cell>
        </row>
        <row r="1604">
          <cell r="A1604" t="str">
            <v>001.25.00380</v>
          </cell>
          <cell r="B1604" t="str">
            <v>Curva de 45º de pvc rígido para tubo soldável 110mm ( 4 pol )</v>
          </cell>
          <cell r="C1604" t="str">
            <v>UN</v>
          </cell>
          <cell r="D1604">
            <v>27.245100000000001</v>
          </cell>
        </row>
        <row r="1605">
          <cell r="A1605" t="str">
            <v>001.25.00400</v>
          </cell>
          <cell r="B1605" t="str">
            <v>Curva de 45º de pvc rígido para tubo soldável 85mm ( 3 pol )</v>
          </cell>
          <cell r="C1605" t="str">
            <v>UN</v>
          </cell>
          <cell r="D1605">
            <v>12.29</v>
          </cell>
        </row>
        <row r="1606">
          <cell r="A1606" t="str">
            <v>001.25.00420</v>
          </cell>
          <cell r="B1606" t="str">
            <v>Curva de 45º de pvc rígido para tubo soldável 75mm ( 2 1/2 pol )</v>
          </cell>
          <cell r="C1606" t="str">
            <v>UN</v>
          </cell>
          <cell r="D1606">
            <v>8.69</v>
          </cell>
        </row>
        <row r="1607">
          <cell r="A1607" t="str">
            <v>001.25.00440</v>
          </cell>
          <cell r="B1607" t="str">
            <v>Curva de 45º de pvc rígido para tubo soldável 60mm ( 2  pol )</v>
          </cell>
          <cell r="C1607" t="str">
            <v>UN</v>
          </cell>
          <cell r="D1607">
            <v>5.1150000000000002</v>
          </cell>
        </row>
        <row r="1608">
          <cell r="A1608" t="str">
            <v>001.25.00460</v>
          </cell>
          <cell r="B1608" t="str">
            <v>Curva de 45º de pvc rígido para tubo soldável 50mm ( 1 1/2  pol )</v>
          </cell>
          <cell r="C1608" t="str">
            <v>UN</v>
          </cell>
          <cell r="D1608">
            <v>3.5049999999999999</v>
          </cell>
        </row>
        <row r="1609">
          <cell r="A1609" t="str">
            <v>001.25.00480</v>
          </cell>
          <cell r="B1609" t="str">
            <v>Curva de 45º de pvc rígido para tubo soldável 50mm ( 1 1/4  pol )</v>
          </cell>
          <cell r="C1609" t="str">
            <v>UN</v>
          </cell>
          <cell r="D1609">
            <v>2.2850000000000001</v>
          </cell>
        </row>
        <row r="1610">
          <cell r="A1610" t="str">
            <v>001.25.00500</v>
          </cell>
          <cell r="B1610" t="str">
            <v>Curva de 45º de pvc rígido para tubo soldável 32mm ( 1  pol )</v>
          </cell>
          <cell r="C1610" t="str">
            <v>UN</v>
          </cell>
          <cell r="D1610">
            <v>1.3601000000000001</v>
          </cell>
        </row>
        <row r="1611">
          <cell r="A1611" t="str">
            <v>001.25.00520</v>
          </cell>
          <cell r="B1611" t="str">
            <v>Curva de 45º de pvc rígido para tubo soldável 25mm ( 3/4  pol )</v>
          </cell>
          <cell r="C1611" t="str">
            <v>UN</v>
          </cell>
          <cell r="D1611">
            <v>1.0901000000000001</v>
          </cell>
        </row>
        <row r="1612">
          <cell r="A1612" t="str">
            <v>001.25.00540</v>
          </cell>
          <cell r="B1612" t="str">
            <v>Curva de 45º de pvc rígido para tubo soldável 20mm ( 1/2  pol )</v>
          </cell>
          <cell r="C1612" t="str">
            <v>UN</v>
          </cell>
          <cell r="D1612">
            <v>1.2451000000000001</v>
          </cell>
        </row>
        <row r="1613">
          <cell r="A1613" t="str">
            <v>001.25.00560</v>
          </cell>
          <cell r="B1613" t="str">
            <v>Luva de pvc rígido para tubo soldável 110mm ( 4 pol )</v>
          </cell>
          <cell r="C1613" t="str">
            <v>UN</v>
          </cell>
          <cell r="D1613">
            <v>24.205100000000002</v>
          </cell>
        </row>
        <row r="1614">
          <cell r="A1614" t="str">
            <v>001.25.00580</v>
          </cell>
          <cell r="B1614" t="str">
            <v>Luva de pvc rígido para tubo soldável 85mm ( 3 pol )</v>
          </cell>
          <cell r="C1614" t="str">
            <v>UN</v>
          </cell>
          <cell r="D1614">
            <v>20.09</v>
          </cell>
        </row>
        <row r="1615">
          <cell r="A1615" t="str">
            <v>001.25.00600</v>
          </cell>
          <cell r="B1615" t="str">
            <v>Luva de pvc rígido para tubo soldável 75mm ( 2 1/2 pol )</v>
          </cell>
          <cell r="C1615" t="str">
            <v>UN</v>
          </cell>
          <cell r="D1615">
            <v>13.49</v>
          </cell>
        </row>
        <row r="1616">
          <cell r="A1616" t="str">
            <v>001.25.00620</v>
          </cell>
          <cell r="B1616" t="str">
            <v>Luva de pvc rígido para tubo soldável 60mm ( 2 pol )</v>
          </cell>
          <cell r="C1616" t="str">
            <v>UN</v>
          </cell>
          <cell r="D1616">
            <v>1.6950000000000001</v>
          </cell>
        </row>
        <row r="1617">
          <cell r="A1617" t="str">
            <v>001.25.00640</v>
          </cell>
          <cell r="B1617" t="str">
            <v>Luva de pvc rígido para tubo soldável 50mm ( 1 1/2 pol )</v>
          </cell>
          <cell r="C1617" t="str">
            <v>UN</v>
          </cell>
          <cell r="D1617">
            <v>2.9350000000000001</v>
          </cell>
        </row>
        <row r="1618">
          <cell r="A1618" t="str">
            <v>001.25.00660</v>
          </cell>
          <cell r="B1618" t="str">
            <v>Luva de pvc rígido para tubo soldável 40mm ( 1 1/4pol )</v>
          </cell>
          <cell r="C1618" t="str">
            <v>UN</v>
          </cell>
          <cell r="D1618">
            <v>2.585</v>
          </cell>
        </row>
        <row r="1619">
          <cell r="A1619" t="str">
            <v>001.25.00680</v>
          </cell>
          <cell r="B1619" t="str">
            <v>Luva de pvc rígido para tubo soldável 32mm ( 1 pol )</v>
          </cell>
          <cell r="C1619" t="str">
            <v>UN</v>
          </cell>
          <cell r="D1619">
            <v>1.4100999999999999</v>
          </cell>
        </row>
        <row r="1620">
          <cell r="A1620" t="str">
            <v>001.25.00700</v>
          </cell>
          <cell r="B1620" t="str">
            <v>Luva de pvc rígido para tubo soldável 25mm ( 3/4 pol )</v>
          </cell>
          <cell r="C1620" t="str">
            <v>UN</v>
          </cell>
          <cell r="D1620">
            <v>1.0501</v>
          </cell>
        </row>
        <row r="1621">
          <cell r="A1621" t="str">
            <v>001.25.00720</v>
          </cell>
          <cell r="B1621" t="str">
            <v>Luva de pvc rígido para tubo soldável 20mm ( 1/2 pol )</v>
          </cell>
          <cell r="C1621" t="str">
            <v>UN</v>
          </cell>
          <cell r="D1621">
            <v>1.0401</v>
          </cell>
        </row>
        <row r="1622">
          <cell r="A1622" t="str">
            <v>001.25.00740</v>
          </cell>
          <cell r="B1622" t="str">
            <v>Cotovelo de pvc rígido para tubo soldável 110 mm (4 pol)</v>
          </cell>
          <cell r="C1622" t="str">
            <v>UN</v>
          </cell>
          <cell r="D1622">
            <v>89.765100000000004</v>
          </cell>
        </row>
        <row r="1623">
          <cell r="A1623" t="str">
            <v>001.25.00760</v>
          </cell>
          <cell r="B1623" t="str">
            <v>Cotovelo de pvc rígido para tubo soldável 85 mm (3 pol)</v>
          </cell>
          <cell r="C1623" t="str">
            <v>UN</v>
          </cell>
          <cell r="D1623">
            <v>40.549999999999997</v>
          </cell>
        </row>
        <row r="1624">
          <cell r="A1624" t="str">
            <v>001.25.00780</v>
          </cell>
          <cell r="B1624" t="str">
            <v>Cotovelo de pvc rígido para tubo soldável 75 mm (2 1/2 pol)</v>
          </cell>
          <cell r="C1624" t="str">
            <v>UN</v>
          </cell>
          <cell r="D1624">
            <v>32.409999999999997</v>
          </cell>
        </row>
        <row r="1625">
          <cell r="A1625" t="str">
            <v>001.25.00800</v>
          </cell>
          <cell r="B1625" t="str">
            <v>Cotovelo de pvc rígido para tubo soldável 60 mm (2 pol)</v>
          </cell>
          <cell r="C1625" t="str">
            <v>UN</v>
          </cell>
          <cell r="D1625">
            <v>8.4250000000000007</v>
          </cell>
        </row>
        <row r="1626">
          <cell r="A1626" t="str">
            <v>001.25.00820</v>
          </cell>
          <cell r="B1626" t="str">
            <v>Cotovelo de pvc rígido para tubo soldável 50 mm ( 1 1/2 pol)</v>
          </cell>
          <cell r="C1626" t="str">
            <v>UN</v>
          </cell>
          <cell r="D1626">
            <v>3.5449999999999999</v>
          </cell>
        </row>
        <row r="1627">
          <cell r="A1627" t="str">
            <v>001.25.00840</v>
          </cell>
          <cell r="B1627" t="str">
            <v>Cotovelo de pvc rígido para tubo soldável 40 mm ( 1 1/4 pol)</v>
          </cell>
          <cell r="C1627" t="str">
            <v>UN</v>
          </cell>
          <cell r="D1627">
            <v>3.2650000000000001</v>
          </cell>
        </row>
        <row r="1628">
          <cell r="A1628" t="str">
            <v>001.25.00860</v>
          </cell>
          <cell r="B1628" t="str">
            <v>Cotovelo de pvc rígido para tubo soldável 32 mm ( 1 pol)</v>
          </cell>
          <cell r="C1628" t="str">
            <v>UN</v>
          </cell>
          <cell r="D1628">
            <v>1.5801000000000001</v>
          </cell>
        </row>
        <row r="1629">
          <cell r="A1629" t="str">
            <v>001.25.00880</v>
          </cell>
          <cell r="B1629" t="str">
            <v>Cotovelo de pvc rígido para tubo soldável 25 mm ( 3/4 pol)</v>
          </cell>
          <cell r="C1629" t="str">
            <v>UN</v>
          </cell>
          <cell r="D1629">
            <v>1.0501</v>
          </cell>
        </row>
        <row r="1630">
          <cell r="A1630" t="str">
            <v>001.25.00900</v>
          </cell>
          <cell r="B1630" t="str">
            <v>Cotovelo de pvc rígido para tubo soldável 20 mm ( 1/2 pol)</v>
          </cell>
          <cell r="C1630" t="str">
            <v>UN</v>
          </cell>
          <cell r="D1630">
            <v>0.98009999999999997</v>
          </cell>
        </row>
        <row r="1631">
          <cell r="A1631" t="str">
            <v>001.25.00920</v>
          </cell>
          <cell r="B1631" t="str">
            <v>Cotovelo 90º com redução de pvc rígido para tubo soldável 40 x 32mm ( 1.1/4 x 1 pol )</v>
          </cell>
          <cell r="C1631" t="str">
            <v>UN</v>
          </cell>
          <cell r="D1631">
            <v>2.335</v>
          </cell>
        </row>
        <row r="1632">
          <cell r="A1632" t="str">
            <v>001.25.00940</v>
          </cell>
          <cell r="B1632" t="str">
            <v>Cotovelo 90º com redução de pvc rígido para tubo soldável 32 x 25mm ( 1 x 3/4 pol )</v>
          </cell>
          <cell r="C1632" t="str">
            <v>UN</v>
          </cell>
          <cell r="D1632">
            <v>1.9601</v>
          </cell>
        </row>
        <row r="1633">
          <cell r="A1633" t="str">
            <v>001.25.00960</v>
          </cell>
          <cell r="B1633" t="str">
            <v>Cotovelo 90º com redução de pvc rígido para tubo soldável 25 x 20mm ( 3/4 x 1/2 pol )</v>
          </cell>
          <cell r="C1633" t="str">
            <v>UN</v>
          </cell>
          <cell r="D1633">
            <v>1.7401</v>
          </cell>
        </row>
        <row r="1634">
          <cell r="A1634" t="str">
            <v>001.25.00980</v>
          </cell>
          <cell r="B1634" t="str">
            <v>Cotovelo 45º de pvc rígido para tubo soldável 50mm ( 1.1/2 pol ).</v>
          </cell>
          <cell r="C1634" t="str">
            <v>UN</v>
          </cell>
          <cell r="D1634">
            <v>4.2549999999999999</v>
          </cell>
        </row>
        <row r="1635">
          <cell r="A1635" t="str">
            <v>001.25.01000</v>
          </cell>
          <cell r="B1635" t="str">
            <v>Cotovelo 45º de pvc rígido para tubo soldável 40 mm (1 1/4 pol)</v>
          </cell>
          <cell r="C1635" t="str">
            <v>UN</v>
          </cell>
          <cell r="D1635">
            <v>3.9849999999999999</v>
          </cell>
        </row>
        <row r="1636">
          <cell r="A1636" t="str">
            <v>001.25.01020</v>
          </cell>
          <cell r="B1636" t="str">
            <v>Cotovelo 45º de pvc rígido para tubo soldável 32 mm ( 1 pol)</v>
          </cell>
          <cell r="C1636" t="str">
            <v>UN</v>
          </cell>
          <cell r="D1636">
            <v>2.3401000000000001</v>
          </cell>
        </row>
        <row r="1637">
          <cell r="A1637" t="str">
            <v>001.25.01040</v>
          </cell>
          <cell r="B1637" t="str">
            <v>Cotovelo 45º de pvc rígido para tubo soldável 25 mm ( 3/4 pol)</v>
          </cell>
          <cell r="C1637" t="str">
            <v>UN</v>
          </cell>
          <cell r="D1637">
            <v>1.3801000000000001</v>
          </cell>
        </row>
        <row r="1638">
          <cell r="A1638" t="str">
            <v>001.25.01060</v>
          </cell>
          <cell r="B1638" t="str">
            <v>Cotovelo 45º de pvc rígido para tubo soldável 20 mm ( 1/2 pol)</v>
          </cell>
          <cell r="C1638" t="str">
            <v>UN</v>
          </cell>
          <cell r="D1638">
            <v>1.0801000000000001</v>
          </cell>
        </row>
        <row r="1639">
          <cell r="A1639" t="str">
            <v>001.25.01080</v>
          </cell>
          <cell r="B1639" t="str">
            <v>Tee 90º de pvc rígido para tubo soldável 110mm ( 4 pol )</v>
          </cell>
          <cell r="C1639" t="str">
            <v>UN</v>
          </cell>
          <cell r="D1639">
            <v>68.262600000000006</v>
          </cell>
        </row>
        <row r="1640">
          <cell r="A1640" t="str">
            <v>001.25.01100</v>
          </cell>
          <cell r="B1640" t="str">
            <v>Tee 90º de pvc rígido para tubo soldável 85mm ( 3 pol )</v>
          </cell>
          <cell r="C1640" t="str">
            <v>UN</v>
          </cell>
          <cell r="D1640">
            <v>34.040100000000002</v>
          </cell>
        </row>
        <row r="1641">
          <cell r="A1641" t="str">
            <v>001.25.01120</v>
          </cell>
          <cell r="B1641" t="str">
            <v>Tee 90º de pvc rígido para tubo soldável 75mm ( 2 1/2 pol )</v>
          </cell>
          <cell r="C1641" t="str">
            <v>UN</v>
          </cell>
          <cell r="D1641">
            <v>30.5001</v>
          </cell>
        </row>
        <row r="1642">
          <cell r="A1642" t="str">
            <v>001.25.01140</v>
          </cell>
          <cell r="B1642" t="str">
            <v>Tee 90º de pvc rígido para tubo soldável 60mm ( 2 pol )</v>
          </cell>
          <cell r="C1642" t="str">
            <v>UN</v>
          </cell>
          <cell r="D1642">
            <v>11.0176</v>
          </cell>
        </row>
        <row r="1643">
          <cell r="A1643" t="str">
            <v>001.25.01160</v>
          </cell>
          <cell r="B1643" t="str">
            <v>Tee 90º de pvc rígido para tubo soldável 50mm ( 11/2 pol )</v>
          </cell>
          <cell r="C1643" t="str">
            <v>UN</v>
          </cell>
          <cell r="D1643">
            <v>5.4775999999999998</v>
          </cell>
        </row>
        <row r="1644">
          <cell r="A1644" t="str">
            <v>001.25.01180</v>
          </cell>
          <cell r="B1644" t="str">
            <v>Tee 90º de pvc rígido para tubo soldável 40mm ( 11/4 pol )</v>
          </cell>
          <cell r="C1644" t="str">
            <v>UN</v>
          </cell>
          <cell r="D1644">
            <v>5.4276</v>
          </cell>
        </row>
        <row r="1645">
          <cell r="A1645" t="str">
            <v>001.25.01200</v>
          </cell>
          <cell r="B1645" t="str">
            <v>Tee 90º de pvc rígido para tubo soldável 32mm ( 1 pol )</v>
          </cell>
          <cell r="C1645" t="str">
            <v>UN</v>
          </cell>
          <cell r="D1645">
            <v>2.665</v>
          </cell>
        </row>
        <row r="1646">
          <cell r="A1646" t="str">
            <v>001.25.01220</v>
          </cell>
          <cell r="B1646" t="str">
            <v>Tee 90º de pvc rígido para tubo soldável 25mm ( 3/4 pol )</v>
          </cell>
          <cell r="C1646" t="str">
            <v>UN</v>
          </cell>
          <cell r="D1646">
            <v>1.425</v>
          </cell>
        </row>
        <row r="1647">
          <cell r="A1647" t="str">
            <v>001.25.01240</v>
          </cell>
          <cell r="B1647" t="str">
            <v>Tee 90º de pvc rígido para tubo soldável 20mm ( 1/2 pol )</v>
          </cell>
          <cell r="C1647" t="str">
            <v>UN</v>
          </cell>
          <cell r="D1647">
            <v>1.0901000000000001</v>
          </cell>
        </row>
        <row r="1648">
          <cell r="A1648" t="str">
            <v>001.25.01260</v>
          </cell>
          <cell r="B1648" t="str">
            <v>Tee de redução de pvc rígido part tubo soldável 110 x 85mm ( 4 x 3 pol )</v>
          </cell>
          <cell r="C1648" t="str">
            <v>UN</v>
          </cell>
          <cell r="D1648">
            <v>51.4026</v>
          </cell>
        </row>
        <row r="1649">
          <cell r="A1649" t="str">
            <v>001.25.01280</v>
          </cell>
          <cell r="B1649" t="str">
            <v>Tee de redução de pvc rígido para tubo soldável 110 x 75mm ( 4 x 2.1/2 pol )</v>
          </cell>
          <cell r="C1649" t="str">
            <v>UN</v>
          </cell>
          <cell r="D1649">
            <v>20.9726</v>
          </cell>
        </row>
        <row r="1650">
          <cell r="A1650" t="str">
            <v>001.25.01300</v>
          </cell>
          <cell r="B1650" t="str">
            <v>Tee de redução de pvc rígido para tubo soldável 110 x 60mm ( 4 x 2 pol )</v>
          </cell>
          <cell r="C1650" t="str">
            <v>UN</v>
          </cell>
          <cell r="D1650">
            <v>51.4026</v>
          </cell>
        </row>
        <row r="1651">
          <cell r="A1651" t="str">
            <v>001.25.01320</v>
          </cell>
          <cell r="B1651" t="str">
            <v>Tee de redução de pvc rígido para tubo soldável 85 x 75mm ( 3 x 2.1/2 pol )</v>
          </cell>
          <cell r="C1651" t="str">
            <v>UN</v>
          </cell>
          <cell r="D1651">
            <v>29.0701</v>
          </cell>
        </row>
        <row r="1652">
          <cell r="A1652" t="str">
            <v>001.25.01340</v>
          </cell>
          <cell r="B1652" t="str">
            <v>Tee de redução de pvc rígido para tubo soldável 85 x 60mm ( 3 x 2 pol )</v>
          </cell>
          <cell r="C1652" t="str">
            <v>UN</v>
          </cell>
          <cell r="D1652">
            <v>29.0701</v>
          </cell>
        </row>
        <row r="1653">
          <cell r="A1653" t="str">
            <v>001.25.01360</v>
          </cell>
          <cell r="B1653" t="str">
            <v>Tee de redução de pvc rígido para tubo soldável 75 x 60mm ( 2.1/2 x 2 pol )</v>
          </cell>
          <cell r="C1653" t="str">
            <v>UN</v>
          </cell>
          <cell r="D1653">
            <v>22.560099999999998</v>
          </cell>
        </row>
        <row r="1654">
          <cell r="A1654" t="str">
            <v>001.25.01380</v>
          </cell>
          <cell r="B1654" t="str">
            <v>Tee de redução de pvc rígido para tubo soldável 75 x 50mm ( 2.1/2 x 1.1/2 pol )</v>
          </cell>
          <cell r="C1654" t="str">
            <v>UN</v>
          </cell>
          <cell r="D1654">
            <v>25.740100000000002</v>
          </cell>
        </row>
        <row r="1655">
          <cell r="A1655" t="str">
            <v>001.25.01400</v>
          </cell>
          <cell r="B1655" t="str">
            <v>Tee de redução de pvc rígido para tubo soldável 50 x 40mm ( 1.1/2 x 1.1/4 pol )</v>
          </cell>
          <cell r="C1655" t="str">
            <v>UN</v>
          </cell>
          <cell r="D1655">
            <v>8.8376000000000001</v>
          </cell>
        </row>
        <row r="1656">
          <cell r="A1656" t="str">
            <v>001.25.01420</v>
          </cell>
          <cell r="B1656" t="str">
            <v>Tee de redução de pvc rígido para tubo soldável 50 x 32mm ( 1.1/2 x 1 pol )</v>
          </cell>
          <cell r="C1656" t="str">
            <v>UN</v>
          </cell>
          <cell r="D1656">
            <v>7.4576000000000002</v>
          </cell>
        </row>
        <row r="1657">
          <cell r="A1657" t="str">
            <v>001.25.01440</v>
          </cell>
          <cell r="B1657" t="str">
            <v>Tee de redução de pvc rígido para tubo soldável 50 x 25mm (1.1/2 x 3/4 pol )</v>
          </cell>
          <cell r="C1657" t="str">
            <v>UN</v>
          </cell>
          <cell r="D1657">
            <v>4.0575999999999999</v>
          </cell>
        </row>
        <row r="1658">
          <cell r="A1658" t="str">
            <v>001.25.01460</v>
          </cell>
          <cell r="B1658" t="str">
            <v>Tee de redução de pvc rígido para tubo soldável 50 x 20mm (1.1/2 x 1/2 pol )</v>
          </cell>
          <cell r="C1658" t="str">
            <v>UN</v>
          </cell>
          <cell r="D1658">
            <v>5.9176000000000002</v>
          </cell>
        </row>
        <row r="1659">
          <cell r="A1659" t="str">
            <v>001.25.01480</v>
          </cell>
          <cell r="B1659" t="str">
            <v>Tee de redução de pvc rígido para tubo soldável 40 x 32mm ( 1.1/4 x 1 pol )</v>
          </cell>
          <cell r="C1659" t="str">
            <v>UN</v>
          </cell>
          <cell r="D1659">
            <v>5.2076000000000002</v>
          </cell>
        </row>
        <row r="1660">
          <cell r="A1660" t="str">
            <v>001.25.01500</v>
          </cell>
          <cell r="B1660" t="str">
            <v>Tee de redução de pvc rígido para tubo soldável 32 x 25mm ( 1 x 3/4 pol )</v>
          </cell>
          <cell r="C1660" t="str">
            <v>UN</v>
          </cell>
          <cell r="D1660">
            <v>3.9849999999999999</v>
          </cell>
        </row>
        <row r="1661">
          <cell r="A1661" t="str">
            <v>001.25.01520</v>
          </cell>
          <cell r="B1661" t="str">
            <v>Tee de redução de pvc rígido para tubo soldável 25 x 20mm ( 3/4 x 1/2 pol )</v>
          </cell>
          <cell r="C1661" t="str">
            <v>UN</v>
          </cell>
          <cell r="D1661">
            <v>2.3849999999999998</v>
          </cell>
        </row>
        <row r="1662">
          <cell r="A1662" t="str">
            <v>001.25.01540</v>
          </cell>
          <cell r="B1662" t="str">
            <v>Bucha de redução de pvc rígido para tubo soldável 110 x 85mm ( 4 x 3 pol )</v>
          </cell>
          <cell r="C1662" t="str">
            <v>UN</v>
          </cell>
          <cell r="D1662">
            <v>21.585100000000001</v>
          </cell>
        </row>
        <row r="1663">
          <cell r="A1663" t="str">
            <v>001.25.01560</v>
          </cell>
          <cell r="B1663" t="str">
            <v>Bucha de redução de pvc rígido para tubo soldável 85 x 75mm ( 3 x 2.1/2 pol )</v>
          </cell>
          <cell r="C1663" t="str">
            <v>UN</v>
          </cell>
          <cell r="D1663">
            <v>8.43</v>
          </cell>
        </row>
        <row r="1664">
          <cell r="A1664" t="str">
            <v>001.25.01580</v>
          </cell>
          <cell r="B1664" t="str">
            <v>Bucha de redução de pvc rígido para tubo soldável 75 x 60mm (2.1/2 x 2 pol )</v>
          </cell>
          <cell r="C1664" t="str">
            <v>UN</v>
          </cell>
          <cell r="D1664">
            <v>7.85</v>
          </cell>
        </row>
        <row r="1665">
          <cell r="A1665" t="str">
            <v>001.25.01600</v>
          </cell>
          <cell r="B1665" t="str">
            <v>Bucha de redução de pvc rígido para tubo soldável 60 x 50mm ( 2 x 1.1/2 pol )</v>
          </cell>
          <cell r="C1665" t="str">
            <v>UN</v>
          </cell>
          <cell r="D1665">
            <v>2.7749999999999999</v>
          </cell>
        </row>
        <row r="1666">
          <cell r="A1666" t="str">
            <v>001.25.01620</v>
          </cell>
          <cell r="B1666" t="str">
            <v>Bucha de redução de pvc rígido para tubo soldável 50 x 40mm ( 1.1/2 x 1/1/4 pol )</v>
          </cell>
          <cell r="C1666" t="str">
            <v>UN</v>
          </cell>
          <cell r="D1666">
            <v>2.7749999999999999</v>
          </cell>
        </row>
        <row r="1667">
          <cell r="A1667" t="str">
            <v>001.25.01640</v>
          </cell>
          <cell r="B1667" t="str">
            <v>Bucha de redução de pvc rígido para tubo soldável 40 x 32mm ( 1.1/4 x 1 pol )</v>
          </cell>
          <cell r="C1667" t="str">
            <v>UN</v>
          </cell>
          <cell r="D1667">
            <v>2.0249999999999999</v>
          </cell>
        </row>
        <row r="1668">
          <cell r="A1668" t="str">
            <v>001.25.01660</v>
          </cell>
          <cell r="B1668" t="str">
            <v>Bucha de redução de pvc rígido para tubo soldável 32 x 25mm ( 1 x 3/4 pol )</v>
          </cell>
          <cell r="C1668" t="str">
            <v>UN</v>
          </cell>
          <cell r="D1668">
            <v>1.0801000000000001</v>
          </cell>
        </row>
        <row r="1669">
          <cell r="A1669" t="str">
            <v>001.25.01680</v>
          </cell>
          <cell r="B1669" t="str">
            <v>Bucha de redução de pvc rígido para tubo soldável 25 x 20mm ( 3/4 x 1/2 pol )</v>
          </cell>
          <cell r="C1669" t="str">
            <v>UN</v>
          </cell>
          <cell r="D1669">
            <v>1.0501</v>
          </cell>
        </row>
        <row r="1670">
          <cell r="A1670" t="str">
            <v>001.25.01700</v>
          </cell>
          <cell r="B1670" t="str">
            <v>União de pvc rígido para tubo soldável 110mm ( 4 pol )</v>
          </cell>
          <cell r="C1670" t="str">
            <v>UN</v>
          </cell>
          <cell r="D1670">
            <v>104.7851</v>
          </cell>
        </row>
        <row r="1671">
          <cell r="A1671" t="str">
            <v>001.25.01720</v>
          </cell>
          <cell r="B1671" t="str">
            <v>União de pvc rígido para tubo soldável 85mm ( 3 pol )</v>
          </cell>
          <cell r="C1671" t="str">
            <v>UN</v>
          </cell>
          <cell r="D1671">
            <v>81.400000000000006</v>
          </cell>
        </row>
        <row r="1672">
          <cell r="A1672" t="str">
            <v>001.25.01740</v>
          </cell>
          <cell r="B1672" t="str">
            <v>União de pvc rígido para tubo soldável 75mm ( 2 1/2 pol )</v>
          </cell>
          <cell r="C1672" t="str">
            <v>UN</v>
          </cell>
          <cell r="D1672">
            <v>73.989999999999995</v>
          </cell>
        </row>
        <row r="1673">
          <cell r="A1673" t="str">
            <v>001.25.01760</v>
          </cell>
          <cell r="B1673" t="str">
            <v>União de pvc rígido para tubo soldável 60mm ( 2 pol )</v>
          </cell>
          <cell r="C1673" t="str">
            <v>UN</v>
          </cell>
          <cell r="D1673">
            <v>25.594999999999999</v>
          </cell>
        </row>
        <row r="1674">
          <cell r="A1674" t="str">
            <v>001.25.01780</v>
          </cell>
          <cell r="B1674" t="str">
            <v>União de pvc rígido para tubo soldável 50mm ( 1 1/2 pol )</v>
          </cell>
          <cell r="C1674" t="str">
            <v>UN</v>
          </cell>
          <cell r="D1674">
            <v>12.895</v>
          </cell>
        </row>
        <row r="1675">
          <cell r="A1675" t="str">
            <v>001.25.01800</v>
          </cell>
          <cell r="B1675" t="str">
            <v>União de pvc rígido para tubo soldável 40mm ( 1 1/4 pol )</v>
          </cell>
          <cell r="C1675" t="str">
            <v>UN</v>
          </cell>
          <cell r="D1675">
            <v>13.365</v>
          </cell>
        </row>
        <row r="1676">
          <cell r="A1676" t="str">
            <v>001.25.01820</v>
          </cell>
          <cell r="B1676" t="str">
            <v>União de pvc rígido para tubo soldável 32mm ( 1 pol )</v>
          </cell>
          <cell r="C1676" t="str">
            <v>UN</v>
          </cell>
          <cell r="D1676">
            <v>6.5201000000000002</v>
          </cell>
        </row>
        <row r="1677">
          <cell r="A1677" t="str">
            <v>001.25.01840</v>
          </cell>
          <cell r="B1677" t="str">
            <v>União de pvc rígido para tubo soldável 25mm ( 3/4 pol )</v>
          </cell>
          <cell r="C1677" t="str">
            <v>UN</v>
          </cell>
          <cell r="D1677">
            <v>3.4801000000000002</v>
          </cell>
        </row>
        <row r="1678">
          <cell r="A1678" t="str">
            <v>001.25.01860</v>
          </cell>
          <cell r="B1678" t="str">
            <v>União de pvc rígido para tubo soldável 20mm ( 1/2 pol )</v>
          </cell>
          <cell r="C1678" t="str">
            <v>UN</v>
          </cell>
          <cell r="D1678">
            <v>3.2201</v>
          </cell>
        </row>
        <row r="1679">
          <cell r="A1679" t="str">
            <v>001.25.01880</v>
          </cell>
          <cell r="B1679" t="str">
            <v>Redução pvc soldável de pvc rígido para tubo soldável 110mm x 85mm (4 x 3 pol)</v>
          </cell>
          <cell r="C1679" t="str">
            <v>UN</v>
          </cell>
          <cell r="D1679">
            <v>21.9651</v>
          </cell>
        </row>
        <row r="1680">
          <cell r="A1680" t="str">
            <v>001.25.01900</v>
          </cell>
          <cell r="B1680" t="str">
            <v>Reduçao pvc soldável de pvc rígido para tubo soldável 110mm x 75mm (4 x 2.5 pol)</v>
          </cell>
          <cell r="C1680" t="str">
            <v>UN</v>
          </cell>
          <cell r="D1680">
            <v>19.985099999999999</v>
          </cell>
        </row>
        <row r="1681">
          <cell r="A1681" t="str">
            <v>001.25.01920</v>
          </cell>
          <cell r="B1681" t="str">
            <v>Redução pvc soldável de pvc rígido para tubo soldável 110mm x60mm (4 x 2 pol)</v>
          </cell>
          <cell r="C1681" t="str">
            <v>UN</v>
          </cell>
          <cell r="D1681">
            <v>19.1051</v>
          </cell>
        </row>
        <row r="1682">
          <cell r="A1682" t="str">
            <v>001.25.01940</v>
          </cell>
          <cell r="B1682" t="str">
            <v>Redução pvc soldável de pvc rígido para tubo soldável 85mm x 75mm (3 x 2.5 pol)</v>
          </cell>
          <cell r="C1682" t="str">
            <v>UN</v>
          </cell>
          <cell r="D1682">
            <v>12.3</v>
          </cell>
        </row>
        <row r="1683">
          <cell r="A1683" t="str">
            <v>001.25.01960</v>
          </cell>
          <cell r="B1683" t="str">
            <v>Redução pvc soldável de pvc rígido para tubo soldável 85mm x 60mm (3 x 2 pol)</v>
          </cell>
          <cell r="C1683" t="str">
            <v>UN</v>
          </cell>
          <cell r="D1683">
            <v>11.32</v>
          </cell>
        </row>
        <row r="1684">
          <cell r="A1684" t="str">
            <v>001.25.01980</v>
          </cell>
          <cell r="B1684" t="str">
            <v>Redução pvc soldável de pvc rígido para tubo soldável 75mm x 60mm (2.5 x 2 pol)</v>
          </cell>
          <cell r="C1684" t="str">
            <v>UN</v>
          </cell>
          <cell r="D1684">
            <v>8.7100000000000009</v>
          </cell>
        </row>
        <row r="1685">
          <cell r="A1685" t="str">
            <v>001.25.02000</v>
          </cell>
          <cell r="B1685" t="str">
            <v>Redução pvc soldável de pvc rígido para tubo soldável 60mm x 50mm (2 x 1.5 pol)</v>
          </cell>
          <cell r="C1685" t="str">
            <v>UN</v>
          </cell>
          <cell r="D1685">
            <v>4.74</v>
          </cell>
        </row>
        <row r="1686">
          <cell r="A1686" t="str">
            <v>001.25.02020</v>
          </cell>
          <cell r="B1686" t="str">
            <v>Redução pvc soldável de pvc rígido para tubo soldável 40mm x 32mm (1 1/4 x 1 pol)</v>
          </cell>
          <cell r="C1686" t="str">
            <v>UN</v>
          </cell>
          <cell r="D1686">
            <v>2.665</v>
          </cell>
        </row>
        <row r="1687">
          <cell r="A1687" t="str">
            <v>001.25.02040</v>
          </cell>
          <cell r="B1687" t="str">
            <v>Redução pvc soldável de pvc rígido para tubo soldável 32mm x 25mm (1 x 3/4 pol)</v>
          </cell>
          <cell r="C1687" t="str">
            <v>UN</v>
          </cell>
          <cell r="D1687">
            <v>1.7601</v>
          </cell>
        </row>
        <row r="1688">
          <cell r="A1688" t="str">
            <v>001.25.02060</v>
          </cell>
          <cell r="B1688" t="str">
            <v>Redução pvc soldável de pvc rígido para tubo soldável 25mm x 20mm (3/4 x 1/2 pol)</v>
          </cell>
          <cell r="C1688" t="str">
            <v>UN</v>
          </cell>
          <cell r="D1688">
            <v>1.2000999999999999</v>
          </cell>
        </row>
        <row r="1689">
          <cell r="A1689" t="str">
            <v>001.25.02080</v>
          </cell>
          <cell r="B1689" t="str">
            <v>Adaptador soldável com bolsa e rosca para registro de pvc rígido para tubo soldável 110m x 4 pol</v>
          </cell>
          <cell r="C1689" t="str">
            <v>UN</v>
          </cell>
          <cell r="D1689">
            <v>22.995100000000001</v>
          </cell>
        </row>
        <row r="1690">
          <cell r="A1690" t="str">
            <v>001.25.02100</v>
          </cell>
          <cell r="B1690" t="str">
            <v>Adaptador soldável com bolsa e rosca para registro de pvc rígido para tubo soldável 85mm x 3 pol</v>
          </cell>
          <cell r="C1690" t="str">
            <v>UN</v>
          </cell>
          <cell r="D1690">
            <v>13.49</v>
          </cell>
        </row>
        <row r="1691">
          <cell r="A1691" t="str">
            <v>001.25.02120</v>
          </cell>
          <cell r="B1691" t="str">
            <v>Adaptador soldável com bolsa e rosca para registro de pvc rígido para tubo soldável 75mm x 2.5 pol</v>
          </cell>
          <cell r="C1691" t="str">
            <v>UN</v>
          </cell>
          <cell r="D1691">
            <v>12.05</v>
          </cell>
        </row>
        <row r="1692">
          <cell r="A1692" t="str">
            <v>001.25.02140</v>
          </cell>
          <cell r="B1692" t="str">
            <v>Adaptador soldável com bolsa e rosca para registro de pvc rígido para tubo soldável 60mm x 2 pol</v>
          </cell>
          <cell r="C1692" t="str">
            <v>UN</v>
          </cell>
          <cell r="D1692">
            <v>4.58</v>
          </cell>
        </row>
        <row r="1693">
          <cell r="A1693" t="str">
            <v>001.25.02160</v>
          </cell>
          <cell r="B1693" t="str">
            <v>Adaptador soldável com bolsa e rosca para registro de pvc rígido para tubo soldável 50mm x 1.5 pol</v>
          </cell>
          <cell r="C1693" t="str">
            <v>UN</v>
          </cell>
          <cell r="D1693">
            <v>2.395</v>
          </cell>
        </row>
        <row r="1694">
          <cell r="A1694" t="str">
            <v>001.25.02180</v>
          </cell>
          <cell r="B1694" t="str">
            <v>Adaptador soldável com bolsa e rosca para registro de pvc rígido para tubo soldável 50mm x 1.1/4 pol</v>
          </cell>
          <cell r="C1694" t="str">
            <v>UN</v>
          </cell>
          <cell r="D1694">
            <v>2.665</v>
          </cell>
        </row>
        <row r="1695">
          <cell r="A1695" t="str">
            <v>001.25.02200</v>
          </cell>
          <cell r="B1695" t="str">
            <v>Adaptador soldável com bolsa e rosca para registro de pvc rígido para tubo soldável 40mm x 1.5 pol.</v>
          </cell>
          <cell r="C1695" t="str">
            <v>UN</v>
          </cell>
          <cell r="D1695">
            <v>4.2149999999999999</v>
          </cell>
        </row>
        <row r="1696">
          <cell r="A1696" t="str">
            <v>001.25.02220</v>
          </cell>
          <cell r="B1696" t="str">
            <v>Adaptador soldável com bolsa e rosca para registro de pvc rígido para tubo soldável 40mm x 1.1/4 pol</v>
          </cell>
          <cell r="C1696" t="str">
            <v>UN</v>
          </cell>
          <cell r="D1696">
            <v>2.665</v>
          </cell>
        </row>
        <row r="1697">
          <cell r="A1697" t="str">
            <v>001.25.02240</v>
          </cell>
          <cell r="B1697" t="str">
            <v>Adaptador soldável com bolsa e rosca para registro de pvc rígido para tubo soldável 32mm x 1 pol</v>
          </cell>
          <cell r="C1697" t="str">
            <v>UN</v>
          </cell>
          <cell r="D1697">
            <v>1.4601</v>
          </cell>
        </row>
        <row r="1698">
          <cell r="A1698" t="str">
            <v>001.25.02260</v>
          </cell>
          <cell r="B1698" t="str">
            <v>Adaptador soldável com bolsa e rosca para registro de pvc rígido para tubo soldável 25mm x 3/4 pol</v>
          </cell>
          <cell r="C1698" t="str">
            <v>UN</v>
          </cell>
          <cell r="D1698">
            <v>0.96009999999999995</v>
          </cell>
        </row>
        <row r="1699">
          <cell r="A1699" t="str">
            <v>001.25.02280</v>
          </cell>
          <cell r="B1699" t="str">
            <v>Adaptador soldável com bolsa e rosca para registro de pvc rígido para tubo soldável 20mm x 1/2 pol</v>
          </cell>
          <cell r="C1699" t="str">
            <v>UN</v>
          </cell>
          <cell r="D1699">
            <v>0.98009999999999997</v>
          </cell>
        </row>
        <row r="1700">
          <cell r="A1700" t="str">
            <v>001.25.02300</v>
          </cell>
          <cell r="B1700" t="str">
            <v>Adaptador soldável com flanges de pvc rígido para tubo soldável para caixa de água 110mm x 4 pol</v>
          </cell>
          <cell r="C1700" t="str">
            <v>UN</v>
          </cell>
          <cell r="D1700">
            <v>152.76089999999999</v>
          </cell>
        </row>
        <row r="1701">
          <cell r="A1701" t="str">
            <v>001.25.02320</v>
          </cell>
          <cell r="B1701" t="str">
            <v>Adaptador soldável com flanges de pvc rígido para tubo soldável para caixa de água  85mm x 3 pol</v>
          </cell>
          <cell r="C1701" t="str">
            <v>UN</v>
          </cell>
          <cell r="D1701">
            <v>99.639899999999997</v>
          </cell>
        </row>
        <row r="1702">
          <cell r="A1702" t="str">
            <v>001.25.02340</v>
          </cell>
          <cell r="B1702" t="str">
            <v>Adaptador soldável com flantes de pvc rígido para tubo soldável para caixa de água 75mm x 2.5 pol</v>
          </cell>
          <cell r="C1702" t="str">
            <v>UN</v>
          </cell>
          <cell r="D1702">
            <v>77.639899999999997</v>
          </cell>
        </row>
        <row r="1703">
          <cell r="A1703" t="str">
            <v>001.25.02360</v>
          </cell>
          <cell r="B1703" t="str">
            <v>Adaptador soldável com flanges de pvc rígido para tubo soldável para caixa de água 60mm x 2 pol</v>
          </cell>
          <cell r="C1703" t="str">
            <v>UN</v>
          </cell>
          <cell r="D1703">
            <v>26.187899999999999</v>
          </cell>
        </row>
        <row r="1704">
          <cell r="A1704" t="str">
            <v>001.25.02380</v>
          </cell>
          <cell r="B1704" t="str">
            <v>Adaptador soldável com flanges de pvc rígido para tubo soldável para caixa de água 50mm x 1.5 pol</v>
          </cell>
          <cell r="C1704" t="str">
            <v>UN</v>
          </cell>
          <cell r="D1704">
            <v>19.977900000000002</v>
          </cell>
        </row>
        <row r="1705">
          <cell r="A1705" t="str">
            <v>001.25.02400</v>
          </cell>
          <cell r="B1705" t="str">
            <v>Adaptador soldável com flanges de pvc rígido para tubo soldável para caixa de água 40mm x 1.1/4 pol</v>
          </cell>
          <cell r="C1705" t="str">
            <v>UN</v>
          </cell>
          <cell r="D1705">
            <v>15.1831</v>
          </cell>
        </row>
        <row r="1706">
          <cell r="A1706" t="str">
            <v>001.25.02420</v>
          </cell>
          <cell r="B1706" t="str">
            <v>Adaptador soldável com flanges de pvc rígido para tubo soldável para caixa de água 32mm x 1 pol</v>
          </cell>
          <cell r="C1706" t="str">
            <v>UN</v>
          </cell>
          <cell r="D1706">
            <v>13.752700000000001</v>
          </cell>
        </row>
        <row r="1707">
          <cell r="A1707" t="str">
            <v>001.25.02440</v>
          </cell>
          <cell r="B1707" t="str">
            <v>Adaptador soldável com flanges de pvc rígido para tubo soldável para caixa de água 25mm x 3/4</v>
          </cell>
          <cell r="C1707" t="str">
            <v>UN</v>
          </cell>
          <cell r="D1707">
            <v>10.0627</v>
          </cell>
        </row>
        <row r="1708">
          <cell r="A1708" t="str">
            <v>001.25.02460</v>
          </cell>
          <cell r="B1708" t="str">
            <v>Adaptador soldável com flanges de pvc rígido para tubo soldável para caixa de água 20mm x 1/2 pol</v>
          </cell>
          <cell r="C1708" t="str">
            <v>UN</v>
          </cell>
          <cell r="D1708">
            <v>8.4726999999999997</v>
          </cell>
        </row>
        <row r="1709">
          <cell r="A1709" t="str">
            <v>001.25.02480</v>
          </cell>
          <cell r="B1709" t="str">
            <v>Bucha de redução longa de pvc rígido para tubo soldável 110 x 75 mm ( 4 x 2.1/2 pol)</v>
          </cell>
          <cell r="C1709" t="str">
            <v>UN</v>
          </cell>
          <cell r="D1709">
            <v>21.585100000000001</v>
          </cell>
        </row>
        <row r="1710">
          <cell r="A1710" t="str">
            <v>001.25.02500</v>
          </cell>
          <cell r="B1710" t="str">
            <v>Bucha de redução longa de pvc rígido para tubo soldável 110 x 60 mm ( 4 x 2 pol)</v>
          </cell>
          <cell r="C1710" t="str">
            <v>UN</v>
          </cell>
          <cell r="D1710">
            <v>12.585100000000001</v>
          </cell>
        </row>
        <row r="1711">
          <cell r="A1711" t="str">
            <v>001.25.02520</v>
          </cell>
          <cell r="B1711" t="str">
            <v>Bucha de redução longa de pvc rígido para tubo soldável 85 x 60 mm (3 x 2 pol)</v>
          </cell>
          <cell r="C1711" t="str">
            <v>UN</v>
          </cell>
          <cell r="D1711">
            <v>6.36</v>
          </cell>
        </row>
        <row r="1712">
          <cell r="A1712" t="str">
            <v>001.25.02540</v>
          </cell>
          <cell r="B1712" t="str">
            <v>Bucha de redução longa de pvc rígido para tubo soldável 75 x 50 mm ( 2.1/2 x 1.1/2 pol)</v>
          </cell>
          <cell r="C1712" t="str">
            <v>UN</v>
          </cell>
          <cell r="D1712">
            <v>5.97</v>
          </cell>
        </row>
        <row r="1713">
          <cell r="A1713" t="str">
            <v>001.25.02560</v>
          </cell>
          <cell r="B1713" t="str">
            <v>Bucha de redução longa de pvc rígido para tubo soldável 60 x 50 mm (2 x 1.1/2 pol)</v>
          </cell>
          <cell r="C1713" t="str">
            <v>UN</v>
          </cell>
          <cell r="D1713">
            <v>5.64</v>
          </cell>
        </row>
        <row r="1714">
          <cell r="A1714" t="str">
            <v>001.25.02580</v>
          </cell>
          <cell r="B1714" t="str">
            <v>Bucha de redução longa de pvc rígido para tubo soldável 60 x 40 mm (2 x 1.1/4 pol)</v>
          </cell>
          <cell r="C1714" t="str">
            <v>UN</v>
          </cell>
          <cell r="D1714">
            <v>4.5250000000000004</v>
          </cell>
        </row>
        <row r="1715">
          <cell r="A1715" t="str">
            <v>001.25.02600</v>
          </cell>
          <cell r="B1715" t="str">
            <v>Bucha de redução longa de pvc rígido para tubo soldável 60 x 32 mm (2 x 1 pol)</v>
          </cell>
          <cell r="C1715" t="str">
            <v>UN</v>
          </cell>
          <cell r="D1715">
            <v>5.35</v>
          </cell>
        </row>
        <row r="1716">
          <cell r="A1716" t="str">
            <v>001.25.02620</v>
          </cell>
          <cell r="B1716" t="str">
            <v>Bucha de redução longa de pvc rígido para tubo soldável 60 x 25 mm ( 2 x 3/4 pol)</v>
          </cell>
          <cell r="C1716" t="str">
            <v>UN</v>
          </cell>
          <cell r="D1716">
            <v>1.81</v>
          </cell>
        </row>
        <row r="1717">
          <cell r="A1717" t="str">
            <v>001.25.02640</v>
          </cell>
          <cell r="B1717" t="str">
            <v>Bucha de redução longa de pvc rígido para tubo soldável 50 x 32 mm ( 1.1/2 x 1 pol)</v>
          </cell>
          <cell r="C1717" t="str">
            <v>UN</v>
          </cell>
          <cell r="D1717">
            <v>2.8849999999999998</v>
          </cell>
        </row>
        <row r="1718">
          <cell r="A1718" t="str">
            <v>001.25.02660</v>
          </cell>
          <cell r="B1718" t="str">
            <v>Bucha de redução longa de pvc rígido para tubo soldável 50 x 25 mm ( 1.1/2 x 3.4 pol)</v>
          </cell>
          <cell r="C1718" t="str">
            <v>UN</v>
          </cell>
          <cell r="D1718">
            <v>2.5550000000000002</v>
          </cell>
        </row>
        <row r="1719">
          <cell r="A1719" t="str">
            <v>001.25.02680</v>
          </cell>
          <cell r="B1719" t="str">
            <v>Bucha de redução longa de pvc rígido para tubo soldável 50 x 20 mm ( 1.1/2 x 1/2 pol)</v>
          </cell>
          <cell r="C1719" t="str">
            <v>UN</v>
          </cell>
          <cell r="D1719">
            <v>2.335</v>
          </cell>
        </row>
        <row r="1720">
          <cell r="A1720" t="str">
            <v>001.25.02700</v>
          </cell>
          <cell r="B1720" t="str">
            <v>Bucha de redução longa de pvc rígido para tubo soldável 40 x 25 mm ( 1.1/4 x 3/4 pol)</v>
          </cell>
          <cell r="C1720" t="str">
            <v>UN</v>
          </cell>
          <cell r="D1720">
            <v>2.605</v>
          </cell>
        </row>
        <row r="1721">
          <cell r="A1721" t="str">
            <v>001.25.02720</v>
          </cell>
          <cell r="B1721" t="str">
            <v>Bucha de redução longa de pvc rígido para tubo soldável 40 x 20 mm (1.1/4 x 1/2 pol)</v>
          </cell>
          <cell r="C1721" t="str">
            <v>UN</v>
          </cell>
          <cell r="D1721">
            <v>2.165</v>
          </cell>
        </row>
        <row r="1722">
          <cell r="A1722" t="str">
            <v>001.25.02740</v>
          </cell>
          <cell r="B1722" t="str">
            <v>Bucha de redução longa de pvc rígido para tubo soldável 32 x 20 mm (1 x 1/2 pol)</v>
          </cell>
          <cell r="C1722" t="str">
            <v>UN</v>
          </cell>
          <cell r="D1722">
            <v>1.6500999999999999</v>
          </cell>
        </row>
        <row r="1723">
          <cell r="A1723" t="str">
            <v>001.25.02760</v>
          </cell>
          <cell r="B1723" t="str">
            <v>Cap de pvc rígido para tubo soldável 50 mm ( 1.1/2 pol)</v>
          </cell>
          <cell r="C1723" t="str">
            <v>UN</v>
          </cell>
          <cell r="D1723">
            <v>3.3125</v>
          </cell>
        </row>
        <row r="1724">
          <cell r="A1724" t="str">
            <v>001.25.02780</v>
          </cell>
          <cell r="B1724" t="str">
            <v>Cap de pvc rígido para tubo soldável 40 mm (1.1/4 pol)</v>
          </cell>
          <cell r="C1724" t="str">
            <v>UN</v>
          </cell>
          <cell r="D1724">
            <v>1.9125000000000001</v>
          </cell>
        </row>
        <row r="1725">
          <cell r="A1725" t="str">
            <v>001.25.02800</v>
          </cell>
          <cell r="B1725" t="str">
            <v>Cap de pvc rígido para tubo soldável 32 mm (1 pol)</v>
          </cell>
          <cell r="C1725" t="str">
            <v>UN</v>
          </cell>
          <cell r="D1725">
            <v>1.0349999999999999</v>
          </cell>
        </row>
        <row r="1726">
          <cell r="A1726" t="str">
            <v>001.25.02820</v>
          </cell>
          <cell r="B1726" t="str">
            <v>Cap de pvc rígido para tubo soldável 25 mm (3/4 pol)</v>
          </cell>
          <cell r="C1726" t="str">
            <v>UN</v>
          </cell>
          <cell r="D1726">
            <v>1.0349999999999999</v>
          </cell>
        </row>
        <row r="1727">
          <cell r="A1727" t="str">
            <v>001.25.02840</v>
          </cell>
          <cell r="B1727" t="str">
            <v>Cap de pvc rígido para tubo soldável 20 mm (1/2 pol)</v>
          </cell>
          <cell r="C1727" t="str">
            <v>UN</v>
          </cell>
          <cell r="D1727">
            <v>0.89500000000000002</v>
          </cell>
        </row>
        <row r="1728">
          <cell r="A1728" t="str">
            <v>001.25.02860</v>
          </cell>
          <cell r="B1728" t="str">
            <v>Joelho 90º soldável/rosqueável  32mm x 1 pol</v>
          </cell>
          <cell r="C1728" t="str">
            <v>UN</v>
          </cell>
          <cell r="D1728">
            <v>3.0101</v>
          </cell>
        </row>
        <row r="1729">
          <cell r="A1729" t="str">
            <v>001.25.02880</v>
          </cell>
          <cell r="B1729" t="str">
            <v>Joelho 90º soldável/rosqueável 25mm x 3/4 pol</v>
          </cell>
          <cell r="C1729" t="str">
            <v>UN</v>
          </cell>
          <cell r="D1729">
            <v>2.1501000000000001</v>
          </cell>
        </row>
        <row r="1730">
          <cell r="A1730" t="str">
            <v>001.25.02900</v>
          </cell>
          <cell r="B1730" t="str">
            <v>Joelho 90º soldável/rosqueável  20mm x 1/2 pol</v>
          </cell>
          <cell r="C1730" t="str">
            <v>UN</v>
          </cell>
          <cell r="D1730">
            <v>1.5301</v>
          </cell>
        </row>
        <row r="1731">
          <cell r="A1731" t="str">
            <v>001.25.02920</v>
          </cell>
          <cell r="B1731" t="str">
            <v>Joelho de redução 90º soldável/rosqueável 32mm x 3/4 pol</v>
          </cell>
          <cell r="C1731" t="str">
            <v>UN</v>
          </cell>
          <cell r="D1731">
            <v>1.4701</v>
          </cell>
        </row>
        <row r="1732">
          <cell r="A1732" t="str">
            <v>001.25.02940</v>
          </cell>
          <cell r="B1732" t="str">
            <v>Joelho de redução 90º soldável/rosqueável 25mm x 1/2 pol</v>
          </cell>
          <cell r="C1732" t="str">
            <v>UN</v>
          </cell>
          <cell r="D1732">
            <v>1.5201</v>
          </cell>
        </row>
        <row r="1733">
          <cell r="A1733" t="str">
            <v>001.25.02960</v>
          </cell>
          <cell r="B1733" t="str">
            <v>Luva simples soldável/rosqueável 50mm x 1.5 pol</v>
          </cell>
          <cell r="C1733" t="str">
            <v>UN</v>
          </cell>
          <cell r="D1733">
            <v>12.565</v>
          </cell>
        </row>
        <row r="1734">
          <cell r="A1734" t="str">
            <v>001.25.02980</v>
          </cell>
          <cell r="B1734" t="str">
            <v>Luva simples soldável/rosqueável 40mm x 1.1/4 pol</v>
          </cell>
          <cell r="C1734" t="str">
            <v>UN</v>
          </cell>
          <cell r="D1734">
            <v>5.4649999999999999</v>
          </cell>
        </row>
        <row r="1735">
          <cell r="A1735" t="str">
            <v>001.25.03000</v>
          </cell>
          <cell r="B1735" t="str">
            <v>Luva simples soldável/rosqueável 32mm x 1 pol</v>
          </cell>
          <cell r="C1735" t="str">
            <v>UN</v>
          </cell>
          <cell r="D1735">
            <v>2.6200999999999999</v>
          </cell>
        </row>
        <row r="1736">
          <cell r="A1736" t="str">
            <v>001.25.03020</v>
          </cell>
          <cell r="B1736" t="str">
            <v>Luva simples soldável/rosqueável 25mm x 3/4 pol</v>
          </cell>
          <cell r="C1736" t="str">
            <v>UN</v>
          </cell>
          <cell r="D1736">
            <v>1.4100999999999999</v>
          </cell>
        </row>
        <row r="1737">
          <cell r="A1737" t="str">
            <v>001.25.03040</v>
          </cell>
          <cell r="B1737" t="str">
            <v>Luva simples soldável/rosqueável 20mm x 1/2 pol</v>
          </cell>
          <cell r="C1737" t="str">
            <v>UN</v>
          </cell>
          <cell r="D1737">
            <v>1.7401</v>
          </cell>
        </row>
        <row r="1738">
          <cell r="A1738" t="str">
            <v>001.25.03060</v>
          </cell>
          <cell r="B1738" t="str">
            <v>Luva de redução soldável/rosqueável 25mm x 1/2 pol</v>
          </cell>
          <cell r="C1738" t="str">
            <v>UN</v>
          </cell>
          <cell r="D1738">
            <v>1.5201</v>
          </cell>
        </row>
        <row r="1739">
          <cell r="A1739" t="str">
            <v>001.25.03080</v>
          </cell>
          <cell r="B1739" t="str">
            <v>Tee 90º com rosca na bolsa central soldável/rosqueável 32mm x 32mm x 1 pol</v>
          </cell>
          <cell r="C1739" t="str">
            <v>UN</v>
          </cell>
          <cell r="D1739">
            <v>2.9449999999999998</v>
          </cell>
        </row>
        <row r="1740">
          <cell r="A1740" t="str">
            <v>001.25.03100</v>
          </cell>
          <cell r="B1740" t="str">
            <v>Tee 90º com rosca na bolsa central soldável/rosqueável 25mm x 25mm 3/4 pol</v>
          </cell>
          <cell r="C1740" t="str">
            <v>UN</v>
          </cell>
          <cell r="D1740">
            <v>4.0250000000000004</v>
          </cell>
        </row>
        <row r="1741">
          <cell r="A1741" t="str">
            <v>001.25.03120</v>
          </cell>
          <cell r="B1741" t="str">
            <v>Tee 90º com rosca na bolsa central soldável/rosqueável 20mm x 20mm x 1/2 pol</v>
          </cell>
          <cell r="C1741" t="str">
            <v>UN</v>
          </cell>
          <cell r="D1741">
            <v>4.1500000000000004</v>
          </cell>
        </row>
        <row r="1742">
          <cell r="A1742" t="str">
            <v>001.25.03140</v>
          </cell>
          <cell r="B1742" t="str">
            <v>Tee 90º com rosca na bolsa central sodável/rosqueável 32mm x 32mm x 3/4 pol</v>
          </cell>
          <cell r="C1742" t="str">
            <v>UN</v>
          </cell>
          <cell r="D1742">
            <v>5.1950000000000003</v>
          </cell>
        </row>
        <row r="1743">
          <cell r="A1743" t="str">
            <v>001.25.03160</v>
          </cell>
          <cell r="B1743" t="str">
            <v>Tee 90º com rosca na bolsa central soldável/rosqueável 25mm x 25mm x 1/2 pol</v>
          </cell>
          <cell r="C1743" t="str">
            <v>UN</v>
          </cell>
          <cell r="D1743">
            <v>2.7149999999999999</v>
          </cell>
        </row>
        <row r="1744">
          <cell r="A1744" t="str">
            <v>001.25.03180</v>
          </cell>
          <cell r="B1744" t="str">
            <v>Joelho 90º soldável com bucha de latão 25mm x 3/4 pol</v>
          </cell>
          <cell r="C1744" t="str">
            <v>UN</v>
          </cell>
          <cell r="D1744">
            <v>5.0050999999999997</v>
          </cell>
        </row>
        <row r="1745">
          <cell r="A1745" t="str">
            <v>001.25.03200</v>
          </cell>
          <cell r="B1745" t="str">
            <v>Joelho 90º soldável com bucha de latão 20mm x 1/2 pol</v>
          </cell>
          <cell r="C1745" t="str">
            <v>UN</v>
          </cell>
          <cell r="D1745">
            <v>3.7850999999999999</v>
          </cell>
        </row>
        <row r="1746">
          <cell r="A1746" t="str">
            <v>001.25.03220</v>
          </cell>
          <cell r="B1746" t="str">
            <v>Joelho de redução 90º soldável com bucha de latão 32mm x 3/4 pol</v>
          </cell>
          <cell r="C1746" t="str">
            <v>UN</v>
          </cell>
          <cell r="D1746">
            <v>2.6551</v>
          </cell>
        </row>
        <row r="1747">
          <cell r="A1747" t="str">
            <v>001.25.03240</v>
          </cell>
          <cell r="B1747" t="str">
            <v>Joelho de redução 90º soldável com bucha de latão 25mm x 1/2 pol</v>
          </cell>
          <cell r="C1747" t="str">
            <v>UN</v>
          </cell>
          <cell r="D1747">
            <v>3.5550999999999999</v>
          </cell>
        </row>
        <row r="1748">
          <cell r="A1748" t="str">
            <v>001.25.03260</v>
          </cell>
          <cell r="B1748" t="str">
            <v>Luva simples soldável com bucha de latão 25mm x 3/4 pol</v>
          </cell>
          <cell r="C1748" t="str">
            <v>UN</v>
          </cell>
          <cell r="D1748">
            <v>4.5750999999999999</v>
          </cell>
        </row>
        <row r="1749">
          <cell r="A1749" t="str">
            <v>001.25.03280</v>
          </cell>
          <cell r="B1749" t="str">
            <v>Luva simples soldável com bucha de latão 20mm x 1/2 pol</v>
          </cell>
          <cell r="C1749" t="str">
            <v>UN</v>
          </cell>
          <cell r="D1749">
            <v>3.9651000000000001</v>
          </cell>
        </row>
        <row r="1750">
          <cell r="A1750" t="str">
            <v>001.25.03300</v>
          </cell>
          <cell r="B1750" t="str">
            <v>Luva de redução soldável com bucha de latão 25mm x 1/2 pol</v>
          </cell>
          <cell r="C1750" t="str">
            <v>UN</v>
          </cell>
          <cell r="D1750">
            <v>4.1750999999999996</v>
          </cell>
        </row>
        <row r="1751">
          <cell r="A1751" t="str">
            <v>001.25.03320</v>
          </cell>
          <cell r="B1751" t="str">
            <v>Tee 90º com bucha de latão central 25mm x 25mm x 3/4 pol</v>
          </cell>
          <cell r="C1751" t="str">
            <v>UN</v>
          </cell>
          <cell r="D1751">
            <v>4.7751000000000001</v>
          </cell>
        </row>
        <row r="1752">
          <cell r="A1752" t="str">
            <v>001.25.03340</v>
          </cell>
          <cell r="B1752" t="str">
            <v>Tee 90º com bucha de latão central 20mm x 20mm x 1/2 pol</v>
          </cell>
          <cell r="C1752" t="str">
            <v>UN</v>
          </cell>
          <cell r="D1752">
            <v>4.2651000000000003</v>
          </cell>
        </row>
        <row r="1753">
          <cell r="A1753" t="str">
            <v>001.25.03360</v>
          </cell>
          <cell r="B1753" t="str">
            <v>Tee redução 90º com bucha de latão na bolsa central 32mm x 32mm x 3/4 pol</v>
          </cell>
          <cell r="C1753" t="str">
            <v>UN</v>
          </cell>
          <cell r="D1753">
            <v>5.9451000000000001</v>
          </cell>
        </row>
        <row r="1754">
          <cell r="A1754" t="str">
            <v>001.25.03380</v>
          </cell>
          <cell r="B1754" t="str">
            <v>Tee reduçao 90º com bucha de latão na bolsa central 25mm x 25mm 1/2 pol</v>
          </cell>
          <cell r="C1754" t="str">
            <v>UN</v>
          </cell>
          <cell r="D1754">
            <v>3.4651000000000001</v>
          </cell>
        </row>
        <row r="1755">
          <cell r="A1755" t="str">
            <v>001.25.03400</v>
          </cell>
          <cell r="B1755" t="str">
            <v>Adaptador com rosca e flange para caixa de água de pvc inclusive assentamento 2 pol</v>
          </cell>
          <cell r="C1755" t="str">
            <v>UN</v>
          </cell>
          <cell r="D1755">
            <v>10.387700000000001</v>
          </cell>
        </row>
        <row r="1756">
          <cell r="A1756" t="str">
            <v>001.25.03420</v>
          </cell>
          <cell r="B1756" t="str">
            <v>Adaptador com rosca e flange para caixa de água de pvc inclusive assentamento 1 pol</v>
          </cell>
          <cell r="C1756" t="str">
            <v>UN</v>
          </cell>
          <cell r="D1756">
            <v>8.5825999999999993</v>
          </cell>
        </row>
        <row r="1757">
          <cell r="A1757" t="str">
            <v>001.25.03440</v>
          </cell>
          <cell r="B1757" t="str">
            <v>Adaptador com rosca e flange para caixa de água de pvc inclusive assentamento 3/4 pol</v>
          </cell>
          <cell r="C1757" t="str">
            <v>UN</v>
          </cell>
          <cell r="D1757">
            <v>6.7725999999999997</v>
          </cell>
        </row>
        <row r="1758">
          <cell r="A1758" t="str">
            <v>001.25.03460</v>
          </cell>
          <cell r="B1758" t="str">
            <v>Adaptador com rosca e flange para caixa de água de pvc inclusive assentamento 1/2 pol</v>
          </cell>
          <cell r="C1758" t="str">
            <v>UN</v>
          </cell>
          <cell r="D1758">
            <v>6.7725999999999997</v>
          </cell>
        </row>
        <row r="1759">
          <cell r="A1759" t="str">
            <v>001.25.03480</v>
          </cell>
          <cell r="B1759" t="str">
            <v>Adaptador com rosca e flange para caixa de água de pvc inclusive assentamento 3 pol</v>
          </cell>
          <cell r="C1759" t="str">
            <v>UN</v>
          </cell>
          <cell r="D1759">
            <v>57.185200000000002</v>
          </cell>
        </row>
        <row r="1760">
          <cell r="A1760" t="str">
            <v>001.25.03500</v>
          </cell>
          <cell r="B1760" t="str">
            <v>Plug ou bujão de 2"", de pvc rígido, para tubos de pvc rosqueável</v>
          </cell>
          <cell r="C1760" t="str">
            <v>UN</v>
          </cell>
          <cell r="D1760">
            <v>2.6625000000000001</v>
          </cell>
        </row>
        <row r="1761">
          <cell r="A1761" t="str">
            <v>001.25.03520</v>
          </cell>
          <cell r="B1761" t="str">
            <v>Plug ou bujão de 1 1/2"", de pvc rígido, para tubos de pvc rosqueável</v>
          </cell>
          <cell r="C1761" t="str">
            <v>UN</v>
          </cell>
          <cell r="D1761">
            <v>2.2524999999999999</v>
          </cell>
        </row>
        <row r="1762">
          <cell r="A1762" t="str">
            <v>001.25.03540</v>
          </cell>
          <cell r="B1762" t="str">
            <v>Plug ou bujão de 1 1/4"", de pvc rígido, para tubos de pvc rosqueável</v>
          </cell>
          <cell r="C1762" t="str">
            <v>UN</v>
          </cell>
          <cell r="D1762">
            <v>1.2625</v>
          </cell>
        </row>
        <row r="1763">
          <cell r="A1763" t="str">
            <v>001.25.03560</v>
          </cell>
          <cell r="B1763" t="str">
            <v>Plug ou bujão de 1"", de pvc rígido, para tubos de pvc rosqueável</v>
          </cell>
          <cell r="C1763" t="str">
            <v>UN</v>
          </cell>
          <cell r="D1763">
            <v>0.85499999999999998</v>
          </cell>
        </row>
        <row r="1764">
          <cell r="A1764" t="str">
            <v>001.25.03580</v>
          </cell>
          <cell r="B1764" t="str">
            <v>Plug ou bujão de 3/4"", de pvc rígido, para tubos de pvc rosqueável</v>
          </cell>
          <cell r="C1764" t="str">
            <v>UN</v>
          </cell>
          <cell r="D1764">
            <v>0.63900000000000001</v>
          </cell>
        </row>
        <row r="1765">
          <cell r="A1765" t="str">
            <v>001.25.03600</v>
          </cell>
          <cell r="B1765" t="str">
            <v>Plug ou bujão de 1/2"", de pvc rígido, para tubos de pvc rosqueável</v>
          </cell>
          <cell r="C1765" t="str">
            <v>UN</v>
          </cell>
          <cell r="D1765">
            <v>0.55500000000000005</v>
          </cell>
        </row>
        <row r="1766">
          <cell r="A1766" t="str">
            <v>001.25.03620</v>
          </cell>
          <cell r="B1766" t="str">
            <v>Fornecimento e instalação de mangueira marron de pvc para água de 3/4""x2,5 mm de espessura</v>
          </cell>
          <cell r="C1766" t="str">
            <v>ML</v>
          </cell>
          <cell r="D1766">
            <v>0.8367</v>
          </cell>
        </row>
        <row r="1767">
          <cell r="A1767" t="str">
            <v>001.25.03640</v>
          </cell>
          <cell r="B1767" t="str">
            <v>Fornecimento e instalação de mangueira marron de pvc para água de  1""x3,0 mm de espessura</v>
          </cell>
          <cell r="C1767" t="str">
            <v>ML</v>
          </cell>
          <cell r="D1767">
            <v>1.0891999999999999</v>
          </cell>
        </row>
        <row r="1768">
          <cell r="A1768" t="str">
            <v>001.25.03660</v>
          </cell>
          <cell r="B1768" t="str">
            <v>Fornecimento e instalação de joelho de polietileno - 3/4"" para mangueira de polietileno ou pvc marron</v>
          </cell>
          <cell r="C1768" t="str">
            <v>UN</v>
          </cell>
          <cell r="D1768">
            <v>1.2501</v>
          </cell>
        </row>
        <row r="1769">
          <cell r="A1769" t="str">
            <v>001.25.03680</v>
          </cell>
          <cell r="B1769" t="str">
            <v>Fornecimento e instalação de joelho de polietileno  - 1"" para mangueira de polietileno ou pvc marron</v>
          </cell>
          <cell r="C1769" t="str">
            <v>UN</v>
          </cell>
          <cell r="D1769">
            <v>1.7000999999999999</v>
          </cell>
        </row>
        <row r="1770">
          <cell r="A1770" t="str">
            <v>001.25.03700</v>
          </cell>
          <cell r="B1770" t="str">
            <v>Fornecimento e instalação de tee de polietileno - 3/4"" para mangueira de polietileno ou pvc marron</v>
          </cell>
          <cell r="C1770" t="str">
            <v>UN</v>
          </cell>
          <cell r="D1770">
            <v>1.9750000000000001</v>
          </cell>
        </row>
        <row r="1771">
          <cell r="A1771" t="str">
            <v>001.25.03720</v>
          </cell>
          <cell r="B1771" t="str">
            <v>Fornecimento e instalação de tee de polietileno  1""- para mangueira de polietileno ou pvc marron</v>
          </cell>
          <cell r="C1771" t="str">
            <v>UN</v>
          </cell>
          <cell r="D1771">
            <v>3.0501</v>
          </cell>
        </row>
        <row r="1772">
          <cell r="A1772" t="str">
            <v>001.25.03740</v>
          </cell>
          <cell r="B1772" t="str">
            <v>Fornecimento e instalação de uniao de polietileno - 3/4""- para mangueira de polietileno ou pvc marron</v>
          </cell>
          <cell r="C1772" t="str">
            <v>UN</v>
          </cell>
          <cell r="D1772">
            <v>1.4500999999999999</v>
          </cell>
        </row>
        <row r="1773">
          <cell r="A1773" t="str">
            <v>001.25.03760</v>
          </cell>
          <cell r="B1773" t="str">
            <v>Fornecimento e instalação de união de polietileno  - 1""-para mangueira de polietileno ou pvc marron</v>
          </cell>
          <cell r="C1773" t="str">
            <v>UN</v>
          </cell>
          <cell r="D1773">
            <v>1.8501000000000001</v>
          </cell>
        </row>
        <row r="1774">
          <cell r="A1774" t="str">
            <v>001.25.03780</v>
          </cell>
          <cell r="B1774" t="str">
            <v>Fornecimento e instalação de adaptador de polietileno  - 3/4""- para mangueira de polietileno ou pvc marron</v>
          </cell>
          <cell r="C1774" t="str">
            <v>UN</v>
          </cell>
          <cell r="D1774">
            <v>1.5501</v>
          </cell>
        </row>
        <row r="1775">
          <cell r="A1775" t="str">
            <v>001.25.03800</v>
          </cell>
          <cell r="B1775" t="str">
            <v>Fornecimento e instalação de adaptador de polietileno  - 1""- para mangueira de polietileno ou pvc marron</v>
          </cell>
          <cell r="C1775" t="str">
            <v>UN</v>
          </cell>
          <cell r="D1775">
            <v>1.7501</v>
          </cell>
        </row>
        <row r="1776">
          <cell r="A1776" t="str">
            <v>001.26</v>
          </cell>
          <cell r="B1776" t="str">
            <v>INSTALAÇÕES HIDRÁULICAS - TUBO GALVANIZADO</v>
          </cell>
          <cell r="D1776">
            <v>2510.4023999999999</v>
          </cell>
        </row>
        <row r="1777">
          <cell r="A1777" t="str">
            <v>001.26.00020</v>
          </cell>
          <cell r="B1777" t="str">
            <v>Fornecimento e Instalação de Tubo Ferro Galvanizado S/ Costura 4 Pol x  6.00 x 3.35mm</v>
          </cell>
          <cell r="C1777" t="str">
            <v>ML</v>
          </cell>
          <cell r="D1777">
            <v>87.686899999999994</v>
          </cell>
        </row>
        <row r="1778">
          <cell r="A1778" t="str">
            <v>001.26.00040</v>
          </cell>
          <cell r="B1778" t="str">
            <v>Fornecimento e Instalação de Tubo Ferro Galvanizado S/ Costura 3 Pol x  6.00 x 3.35mm</v>
          </cell>
          <cell r="C1778" t="str">
            <v>ML</v>
          </cell>
          <cell r="D1778">
            <v>61.173099999999998</v>
          </cell>
        </row>
        <row r="1779">
          <cell r="A1779" t="str">
            <v>001.26.00060</v>
          </cell>
          <cell r="B1779" t="str">
            <v>Fornecimento e Instalação de Tubo Ferro Galvanizado S/ Costura 2.5 Pol x  6.00 x 3.35mm</v>
          </cell>
          <cell r="C1779" t="str">
            <v>ML</v>
          </cell>
          <cell r="D1779">
            <v>51.073900000000002</v>
          </cell>
        </row>
        <row r="1780">
          <cell r="A1780" t="str">
            <v>001.26.00080</v>
          </cell>
          <cell r="B1780" t="str">
            <v>Fornecimento e Instalação de Tubo Ferro Galvanizado S/ Costura 2 Pol x  6.00 x 3.00mm</v>
          </cell>
          <cell r="C1780" t="str">
            <v>ML</v>
          </cell>
          <cell r="D1780">
            <v>36.705300000000001</v>
          </cell>
        </row>
        <row r="1781">
          <cell r="A1781" t="str">
            <v>001.26.00100</v>
          </cell>
          <cell r="B1781" t="str">
            <v>Fornecimento e Instalação de Tubo Ferro Galvanizado S/ Costura 1.5 Pol x  6.00 x 3.00mm</v>
          </cell>
          <cell r="C1781" t="str">
            <v>ML</v>
          </cell>
          <cell r="D1781">
            <v>28.337399999999999</v>
          </cell>
        </row>
        <row r="1782">
          <cell r="A1782" t="str">
            <v>001.26.00120</v>
          </cell>
          <cell r="B1782" t="str">
            <v>Fornecimento e Instalação de Tubo Ferro Galvanizado S/ Costura 1 1/4 Pol x 6.00 x 2.65mm</v>
          </cell>
          <cell r="C1782" t="str">
            <v>ML</v>
          </cell>
          <cell r="D1782">
            <v>23.322700000000001</v>
          </cell>
        </row>
        <row r="1783">
          <cell r="A1783" t="str">
            <v>001.26.00140</v>
          </cell>
          <cell r="B1783" t="str">
            <v>Fornecimento e Instalação de Tubo Ferro Galvanizado S/ Costura 1 Pol x 6.00 x 2.65mm</v>
          </cell>
          <cell r="C1783" t="str">
            <v>ML</v>
          </cell>
          <cell r="D1783">
            <v>18.498899999999999</v>
          </cell>
        </row>
        <row r="1784">
          <cell r="A1784" t="str">
            <v>001.26.00160</v>
          </cell>
          <cell r="B1784" t="str">
            <v>Fornecimento e Instalação de Tubo Ferro Galvanizado S/ Costura 3/4 Pol x 6.00 x 2.25mm</v>
          </cell>
          <cell r="C1784" t="str">
            <v>ML</v>
          </cell>
          <cell r="D1784">
            <v>12.9133</v>
          </cell>
        </row>
        <row r="1785">
          <cell r="A1785" t="str">
            <v>001.26.00180</v>
          </cell>
          <cell r="B1785" t="str">
            <v>Fornecimento e Instalação de Tubo Ferro Galvanizado S/ Costura 1/2 Pol x 6.00 x 2.25mm</v>
          </cell>
          <cell r="C1785" t="str">
            <v>ML</v>
          </cell>
          <cell r="D1785">
            <v>10.251899999999999</v>
          </cell>
        </row>
        <row r="1786">
          <cell r="A1786" t="str">
            <v>001.26.00200</v>
          </cell>
          <cell r="B1786" t="str">
            <v>Fornecimento e Instalação de Cotov.Redução de Ferro Galvanizado 90  2.5x2 Pol</v>
          </cell>
          <cell r="C1786" t="str">
            <v>UN</v>
          </cell>
          <cell r="D1786">
            <v>45.912599999999998</v>
          </cell>
        </row>
        <row r="1787">
          <cell r="A1787" t="str">
            <v>001.26.00220</v>
          </cell>
          <cell r="B1787" t="str">
            <v>Fornecimento e Instalação de Cotov.Redução de Ferro Galvanizado 90  2x1.5 Pol</v>
          </cell>
          <cell r="C1787" t="str">
            <v>UN</v>
          </cell>
          <cell r="D1787">
            <v>45.443899999999999</v>
          </cell>
        </row>
        <row r="1788">
          <cell r="A1788" t="str">
            <v>001.26.00240</v>
          </cell>
          <cell r="B1788" t="str">
            <v>Fornecimento e Instalação de Cotov.Redução de Ferro Galvanizado 90° 1.5x1 1/4 Pol</v>
          </cell>
          <cell r="C1788" t="str">
            <v>UN</v>
          </cell>
          <cell r="D1788">
            <v>21.543900000000001</v>
          </cell>
        </row>
        <row r="1789">
          <cell r="A1789" t="str">
            <v>001.26.00260</v>
          </cell>
          <cell r="B1789" t="str">
            <v>Fornecimento e Instalação de Cotov.Redução de Ferro Galvanizado 90° 1.5x1pol</v>
          </cell>
          <cell r="C1789" t="str">
            <v>UN</v>
          </cell>
          <cell r="D1789">
            <v>13.543900000000001</v>
          </cell>
        </row>
        <row r="1790">
          <cell r="A1790" t="str">
            <v>001.26.00280</v>
          </cell>
          <cell r="B1790" t="str">
            <v>Fornecimento e Instalação de Cotov.Redução de Ferro Galvanizado 90 1.5x3/4 Pol</v>
          </cell>
          <cell r="C1790" t="str">
            <v>UN</v>
          </cell>
          <cell r="D1790">
            <v>16.2439</v>
          </cell>
        </row>
        <row r="1791">
          <cell r="A1791" t="str">
            <v>001.26.00300</v>
          </cell>
          <cell r="B1791" t="str">
            <v>Fornecimento e Instalação de Cotov.Redução de Ferro Galvanizado 90° 1 1/4x1 Pol</v>
          </cell>
          <cell r="C1791" t="str">
            <v>UN</v>
          </cell>
          <cell r="D1791">
            <v>10.023899999999999</v>
          </cell>
        </row>
        <row r="1792">
          <cell r="A1792" t="str">
            <v>001.26.00320</v>
          </cell>
          <cell r="B1792" t="str">
            <v>Fornecimento e Instalação de Cotov.Redução de Ferro Galvanizado 90° 1 1/4x 3/4 Pol</v>
          </cell>
          <cell r="C1792" t="str">
            <v>UN</v>
          </cell>
          <cell r="D1792">
            <v>16.2439</v>
          </cell>
        </row>
        <row r="1793">
          <cell r="A1793" t="str">
            <v>001.26.00340</v>
          </cell>
          <cell r="B1793" t="str">
            <v>Fornecimento e Instalação de Cotov.Redução de Ferro Galvanizado 90° 1x3/4 Pol</v>
          </cell>
          <cell r="C1793" t="str">
            <v>UN</v>
          </cell>
          <cell r="D1793">
            <v>6.6851000000000003</v>
          </cell>
        </row>
        <row r="1794">
          <cell r="A1794" t="str">
            <v>001.26.00360</v>
          </cell>
          <cell r="B1794" t="str">
            <v>Fornecimento e Instalação de Cotov.Redução de Ferro Galvanizado 90° 1x1/2 Pol</v>
          </cell>
          <cell r="C1794" t="str">
            <v>UN</v>
          </cell>
          <cell r="D1794">
            <v>6.6851000000000003</v>
          </cell>
        </row>
        <row r="1795">
          <cell r="A1795" t="str">
            <v>001.26.00380</v>
          </cell>
          <cell r="B1795" t="str">
            <v>Fornecimento e Instalação de Cotov.Redução de Ferro Galvanizado 90° 3/4x1/2 Pol</v>
          </cell>
          <cell r="C1795" t="str">
            <v>UN</v>
          </cell>
          <cell r="D1795">
            <v>4.3851000000000004</v>
          </cell>
        </row>
        <row r="1796">
          <cell r="A1796" t="str">
            <v>001.26.00400</v>
          </cell>
          <cell r="B1796" t="str">
            <v>Fornecimento e Instalação de Bucha Redução Ferro Galvanizado 4x3 Pol</v>
          </cell>
          <cell r="C1796" t="str">
            <v>UN</v>
          </cell>
          <cell r="D1796">
            <v>31.4101</v>
          </cell>
        </row>
        <row r="1797">
          <cell r="A1797" t="str">
            <v>001.26.00420</v>
          </cell>
          <cell r="B1797" t="str">
            <v>Fornecimento e Instalação de Bucha Redução Ferro Galvanizado 4x2.5 Pol</v>
          </cell>
          <cell r="C1797" t="str">
            <v>UN</v>
          </cell>
          <cell r="D1797">
            <v>25.080100000000002</v>
          </cell>
        </row>
        <row r="1798">
          <cell r="A1798" t="str">
            <v>001.26.00440</v>
          </cell>
          <cell r="B1798" t="str">
            <v>Fornecimento e Instalação de Bucha Redução Ferro Galvanizado 4x2 Pol</v>
          </cell>
          <cell r="C1798" t="str">
            <v>UN</v>
          </cell>
          <cell r="D1798">
            <v>31.4101</v>
          </cell>
        </row>
        <row r="1799">
          <cell r="A1799" t="str">
            <v>001.26.00460</v>
          </cell>
          <cell r="B1799" t="str">
            <v>Fornecimento e Instalação de Bucha Redução Ferro Galvanizado 3x2.5 Pol</v>
          </cell>
          <cell r="C1799" t="str">
            <v>UN</v>
          </cell>
          <cell r="D1799">
            <v>18.921399999999998</v>
          </cell>
        </row>
        <row r="1800">
          <cell r="A1800" t="str">
            <v>001.26.00480</v>
          </cell>
          <cell r="B1800" t="str">
            <v>Forneicmento e Instalação de Bucha Redução Ferro Galvanizado 3x2 Pol</v>
          </cell>
          <cell r="C1800" t="str">
            <v>UN</v>
          </cell>
          <cell r="D1800">
            <v>18.921399999999998</v>
          </cell>
        </row>
        <row r="1801">
          <cell r="A1801" t="str">
            <v>001.26.00500</v>
          </cell>
          <cell r="B1801" t="str">
            <v>Fornecimento e Instalação de Bucha Redução Ferro Galvanizado 2.5x2 Pol</v>
          </cell>
          <cell r="C1801" t="str">
            <v>UN</v>
          </cell>
          <cell r="D1801">
            <v>12.5426</v>
          </cell>
        </row>
        <row r="1802">
          <cell r="A1802" t="str">
            <v>001.26.00520</v>
          </cell>
          <cell r="B1802" t="str">
            <v>Forneicmento e Instalação de Bucha Redução Ferro Galvanizado  2.5x1.5 Pol</v>
          </cell>
          <cell r="C1802" t="str">
            <v>UN</v>
          </cell>
          <cell r="D1802">
            <v>11.852600000000001</v>
          </cell>
        </row>
        <row r="1803">
          <cell r="A1803" t="str">
            <v>001.26.00540</v>
          </cell>
          <cell r="B1803" t="str">
            <v>Fornecimento e Instalação de Bucha Redução Ferro Galvanizado 2.5x1 1/4 Pol</v>
          </cell>
          <cell r="C1803" t="str">
            <v>UN</v>
          </cell>
          <cell r="D1803">
            <v>9.9925999999999995</v>
          </cell>
        </row>
        <row r="1804">
          <cell r="A1804" t="str">
            <v>001.26.00560</v>
          </cell>
          <cell r="B1804" t="str">
            <v>Fornecimento e Instalação de Bucha Redução Ferro Galvanizado. 2x1.5 Pol</v>
          </cell>
          <cell r="C1804" t="str">
            <v>UN</v>
          </cell>
          <cell r="D1804">
            <v>8.5938999999999997</v>
          </cell>
        </row>
        <row r="1805">
          <cell r="A1805" t="str">
            <v>001.26.00580</v>
          </cell>
          <cell r="B1805" t="str">
            <v>Fornecimento e Instalação de Bucha Redução Ferro Galvanizado 2x1 1/4 Pol</v>
          </cell>
          <cell r="C1805" t="str">
            <v>UN</v>
          </cell>
          <cell r="D1805">
            <v>8.2439</v>
          </cell>
        </row>
        <row r="1806">
          <cell r="A1806" t="str">
            <v>001.26.00600</v>
          </cell>
          <cell r="B1806" t="str">
            <v>Fornecimento e Instalação de Bucha Redução Ferro Galvanizado 2x1 Pol</v>
          </cell>
          <cell r="C1806" t="str">
            <v>UN</v>
          </cell>
          <cell r="D1806">
            <v>8.5338999999999992</v>
          </cell>
        </row>
        <row r="1807">
          <cell r="A1807" t="str">
            <v>001.26.00620</v>
          </cell>
          <cell r="B1807" t="str">
            <v>Fornecimento e Instalação de Bucha Redução Ferro Galvanizado 2x3/4 Pol</v>
          </cell>
          <cell r="C1807" t="str">
            <v>UN</v>
          </cell>
          <cell r="D1807">
            <v>8.5338999999999992</v>
          </cell>
        </row>
        <row r="1808">
          <cell r="A1808" t="str">
            <v>001.26.00640</v>
          </cell>
          <cell r="B1808" t="str">
            <v>Fornecimento e Instalação de Bucha Redução Ferro Galvanizado 1.5x1 1/4 Pol</v>
          </cell>
          <cell r="C1808" t="str">
            <v>UN</v>
          </cell>
          <cell r="D1808">
            <v>6.5739000000000001</v>
          </cell>
        </row>
        <row r="1809">
          <cell r="A1809" t="str">
            <v>001.26.00660</v>
          </cell>
          <cell r="B1809" t="str">
            <v>Fornecimento e Instalação de Bucha Redução Ferro Galvanizado 1.5x1 Pol</v>
          </cell>
          <cell r="C1809" t="str">
            <v>UN</v>
          </cell>
          <cell r="D1809">
            <v>6.2839</v>
          </cell>
        </row>
        <row r="1810">
          <cell r="A1810" t="str">
            <v>001.26.00680</v>
          </cell>
          <cell r="B1810" t="str">
            <v>Fornecimento e Instalação de Bucha Redução Ferro Galvanizado 1.5x3/4 Pol</v>
          </cell>
          <cell r="C1810" t="str">
            <v>UN</v>
          </cell>
          <cell r="D1810">
            <v>6.5538999999999996</v>
          </cell>
        </row>
        <row r="1811">
          <cell r="A1811" t="str">
            <v>001.26.00700</v>
          </cell>
          <cell r="B1811" t="str">
            <v>Fornecimento e Instalação de Bucha Redução Ferro Galvanizado 1 1/4x1 Pol</v>
          </cell>
          <cell r="C1811" t="str">
            <v>UN</v>
          </cell>
          <cell r="D1811">
            <v>5.8738999999999999</v>
          </cell>
        </row>
        <row r="1812">
          <cell r="A1812" t="str">
            <v>001.26.00720</v>
          </cell>
          <cell r="B1812" t="str">
            <v>Fornecimento e Instalação de Bucha Redução Ferro Galvanizado 1 1/4x3/4 Pol</v>
          </cell>
          <cell r="C1812" t="str">
            <v>UN</v>
          </cell>
          <cell r="D1812">
            <v>5.8838999999999997</v>
          </cell>
        </row>
        <row r="1813">
          <cell r="A1813" t="str">
            <v>001.26.00740</v>
          </cell>
          <cell r="B1813" t="str">
            <v>Fornecimento e Instalação de Bucha Redução Ferro Galvanizado 1 1/4x1/2 Pol</v>
          </cell>
          <cell r="C1813" t="str">
            <v>UN</v>
          </cell>
          <cell r="D1813">
            <v>5.5838999999999999</v>
          </cell>
        </row>
        <row r="1814">
          <cell r="A1814" t="str">
            <v>001.26.00760</v>
          </cell>
          <cell r="B1814" t="str">
            <v>Fornecimento e Instalação de Bucha Redução Ferro Galvanizado 1x3/4 Pol</v>
          </cell>
          <cell r="C1814" t="str">
            <v>UN</v>
          </cell>
          <cell r="D1814">
            <v>4.0850999999999997</v>
          </cell>
        </row>
        <row r="1815">
          <cell r="A1815" t="str">
            <v>001.26.00780</v>
          </cell>
          <cell r="B1815" t="str">
            <v>Fornecimento e Instalação de Bucha Redução Ferro Galvanizado 1x1/2 Pol</v>
          </cell>
          <cell r="C1815" t="str">
            <v>UN</v>
          </cell>
          <cell r="D1815">
            <v>4.0551000000000004</v>
          </cell>
        </row>
        <row r="1816">
          <cell r="A1816" t="str">
            <v>001.26.00800</v>
          </cell>
          <cell r="B1816" t="str">
            <v>Fornecimento e Instalação de Bucha Redução Ferro Galvanizado 3/4x1/2 Pol</v>
          </cell>
          <cell r="C1816" t="str">
            <v>UN</v>
          </cell>
          <cell r="D1816">
            <v>3.4350999999999998</v>
          </cell>
        </row>
        <row r="1817">
          <cell r="A1817" t="str">
            <v>001.26.00820</v>
          </cell>
          <cell r="B1817" t="str">
            <v>Fornecimento e Instalação de Luva De Redução De Ferro Galvanizado 4x3 Pol</v>
          </cell>
          <cell r="C1817" t="str">
            <v>UN</v>
          </cell>
          <cell r="D1817">
            <v>31.720099999999999</v>
          </cell>
        </row>
        <row r="1818">
          <cell r="A1818" t="str">
            <v>001.26.00840</v>
          </cell>
          <cell r="B1818" t="str">
            <v>Fornecimento e Instalação de Luva De Redução De Ferro Galvanizado 4x2.5 Pol</v>
          </cell>
          <cell r="C1818" t="str">
            <v>UN</v>
          </cell>
          <cell r="D1818">
            <v>23.440100000000001</v>
          </cell>
        </row>
        <row r="1819">
          <cell r="A1819" t="str">
            <v>001.26.00860</v>
          </cell>
          <cell r="B1819" t="str">
            <v>Fornecimento e Instalação de Luva De Redução De Ferro Galvanizado 4x2 Pol</v>
          </cell>
          <cell r="C1819" t="str">
            <v>UN</v>
          </cell>
          <cell r="D1819">
            <v>31.720099999999999</v>
          </cell>
        </row>
        <row r="1820">
          <cell r="A1820" t="str">
            <v>001.26.00880</v>
          </cell>
          <cell r="B1820" t="str">
            <v>Fornecimento e Instalação de Luva De Redução De Ferro Galvanizado 3x2.5 Pol</v>
          </cell>
          <cell r="C1820" t="str">
            <v>UN</v>
          </cell>
          <cell r="D1820">
            <v>22.481400000000001</v>
          </cell>
        </row>
        <row r="1821">
          <cell r="A1821" t="str">
            <v>001.26.00900</v>
          </cell>
          <cell r="B1821" t="str">
            <v>Fornecimento e Instalação de Luva De Redução De Ferro Galvanizado 3x2 Pol</v>
          </cell>
          <cell r="C1821" t="str">
            <v>UN</v>
          </cell>
          <cell r="D1821">
            <v>22.481400000000001</v>
          </cell>
        </row>
        <row r="1822">
          <cell r="A1822" t="str">
            <v>001.26.00920</v>
          </cell>
          <cell r="B1822" t="str">
            <v>Fornecimento e Instalação de Luva De Redução De Ferro Galvanizado 3x1.5 Pol</v>
          </cell>
          <cell r="C1822" t="str">
            <v>UN</v>
          </cell>
          <cell r="D1822">
            <v>22.481400000000001</v>
          </cell>
        </row>
        <row r="1823">
          <cell r="A1823" t="str">
            <v>001.26.00940</v>
          </cell>
          <cell r="B1823" t="str">
            <v>Fornecimento e Instalação de Luva De Redução De Ferro Galvanizado 2.5x2 Pol</v>
          </cell>
          <cell r="C1823" t="str">
            <v>UN</v>
          </cell>
          <cell r="D1823">
            <v>12.1126</v>
          </cell>
        </row>
        <row r="1824">
          <cell r="A1824" t="str">
            <v>001.26.00960</v>
          </cell>
          <cell r="B1824" t="str">
            <v>Fornecimento e Instalação de Luva De Redução De Ferro Galvanizado 2.5x1 1/4 Pol</v>
          </cell>
          <cell r="C1824" t="str">
            <v>UN</v>
          </cell>
          <cell r="D1824">
            <v>12.1126</v>
          </cell>
        </row>
        <row r="1825">
          <cell r="A1825" t="str">
            <v>001.26.00980</v>
          </cell>
          <cell r="B1825" t="str">
            <v>Fornecimento e Instalação de Luva De Redução De Ferro Galvanizado 2.5x1.5 Pol</v>
          </cell>
          <cell r="C1825" t="str">
            <v>UN</v>
          </cell>
          <cell r="D1825">
            <v>12.1126</v>
          </cell>
        </row>
        <row r="1826">
          <cell r="A1826" t="str">
            <v>001.26.01000</v>
          </cell>
          <cell r="B1826" t="str">
            <v>Fornecimento e Instalação de Luva De Redução De Ferro Galvanizado 2x1 1/4 Pol</v>
          </cell>
          <cell r="C1826" t="str">
            <v>UN</v>
          </cell>
          <cell r="D1826">
            <v>12.1126</v>
          </cell>
        </row>
        <row r="1827">
          <cell r="A1827" t="str">
            <v>001.26.01020</v>
          </cell>
          <cell r="B1827" t="str">
            <v>Fornecimento e Instalação de Luva De Redução De Ferro Galvanizado 2x1 Pol</v>
          </cell>
          <cell r="C1827" t="str">
            <v>UN</v>
          </cell>
          <cell r="D1827">
            <v>11.6439</v>
          </cell>
        </row>
        <row r="1828">
          <cell r="A1828" t="str">
            <v>001.26.01040</v>
          </cell>
          <cell r="B1828" t="str">
            <v>Fornecimento e Instalação de Luva De Redução De Ferro Galvanizado 1.5x1 Pol</v>
          </cell>
          <cell r="C1828" t="str">
            <v>UN</v>
          </cell>
          <cell r="D1828">
            <v>7.8438999999999997</v>
          </cell>
        </row>
        <row r="1829">
          <cell r="A1829" t="str">
            <v>001.26.01060</v>
          </cell>
          <cell r="B1829" t="str">
            <v>Fornecimento e Instalação de Luva De Redução De Ferro Galvanizado 11/4x1 Pol</v>
          </cell>
          <cell r="C1829" t="str">
            <v>UN</v>
          </cell>
          <cell r="D1829">
            <v>7.0438999999999998</v>
          </cell>
        </row>
        <row r="1830">
          <cell r="A1830" t="str">
            <v>001.26.01080</v>
          </cell>
          <cell r="B1830" t="str">
            <v>Fornecimento e Instalação de Luva De Redução De Ferro Galvanizado  1 1/4x3/4 Pol</v>
          </cell>
          <cell r="C1830" t="str">
            <v>UN</v>
          </cell>
          <cell r="D1830">
            <v>7.0438999999999998</v>
          </cell>
        </row>
        <row r="1831">
          <cell r="A1831" t="str">
            <v>001.26.01100</v>
          </cell>
          <cell r="B1831" t="str">
            <v>Fornecimento e Instalação de Luva De Redução De Ferro Galvanizado  1 1/4x1/2 Pol</v>
          </cell>
          <cell r="C1831" t="str">
            <v>UN</v>
          </cell>
          <cell r="D1831">
            <v>7.0438999999999998</v>
          </cell>
        </row>
        <row r="1832">
          <cell r="A1832" t="str">
            <v>001.26.01120</v>
          </cell>
          <cell r="B1832" t="str">
            <v>Fornecimento e Instalação de Luva De Redução De Ferro Galvanizado 1x3/4 Pol</v>
          </cell>
          <cell r="C1832" t="str">
            <v>UN</v>
          </cell>
          <cell r="D1832">
            <v>5.1750999999999996</v>
          </cell>
        </row>
        <row r="1833">
          <cell r="A1833" t="str">
            <v>001.26.01140</v>
          </cell>
          <cell r="B1833" t="str">
            <v>Fornecimento e Instalação de Luva De Redução De Ferro Galvanizado  1x1/2 Pol</v>
          </cell>
          <cell r="C1833" t="str">
            <v>UN</v>
          </cell>
          <cell r="D1833">
            <v>4.7751000000000001</v>
          </cell>
        </row>
        <row r="1834">
          <cell r="A1834" t="str">
            <v>001.26.01160</v>
          </cell>
          <cell r="B1834" t="str">
            <v>Fornecimento e Instalação de Luva De Redução De Ferro Galvanizado  3/4x1/2 Pol</v>
          </cell>
          <cell r="C1834" t="str">
            <v>UN</v>
          </cell>
          <cell r="D1834">
            <v>3.9750999999999999</v>
          </cell>
        </row>
        <row r="1835">
          <cell r="A1835" t="str">
            <v>001.26.01180</v>
          </cell>
          <cell r="B1835" t="str">
            <v>Fornecimento e Instalação de Cotov. De Ferro Galvanizado 90° 4 Pol</v>
          </cell>
          <cell r="C1835" t="str">
            <v>UN</v>
          </cell>
          <cell r="D1835">
            <v>50.440100000000001</v>
          </cell>
        </row>
        <row r="1836">
          <cell r="A1836" t="str">
            <v>001.26.01200</v>
          </cell>
          <cell r="B1836" t="str">
            <v>Fornecimento e Instalação de Cotov. De Ferro Galvanizado. 90° 3 Pol</v>
          </cell>
          <cell r="C1836" t="str">
            <v>UN</v>
          </cell>
          <cell r="D1836">
            <v>31.261399999999998</v>
          </cell>
        </row>
        <row r="1837">
          <cell r="A1837" t="str">
            <v>001.26.01220</v>
          </cell>
          <cell r="B1837" t="str">
            <v>Fornecimento e Instalação de Cotov. De Ferro Galvanizado 90° 2.5 Pol</v>
          </cell>
          <cell r="C1837" t="str">
            <v>UN</v>
          </cell>
          <cell r="D1837">
            <v>21.592600000000001</v>
          </cell>
        </row>
        <row r="1838">
          <cell r="A1838" t="str">
            <v>001.26.01240</v>
          </cell>
          <cell r="B1838" t="str">
            <v>Fornecimento e Instalação de Cotov. De Ferro Galvanizado 90° 2 Pol</v>
          </cell>
          <cell r="C1838" t="str">
            <v>UN</v>
          </cell>
          <cell r="D1838">
            <v>12.943899999999999</v>
          </cell>
        </row>
        <row r="1839">
          <cell r="A1839" t="str">
            <v>001.26.01260</v>
          </cell>
          <cell r="B1839" t="str">
            <v>Fornecimento e Instalação de Cotov. De Ferro Galvanizado 90° 1.5 Pol</v>
          </cell>
          <cell r="C1839" t="str">
            <v>UN</v>
          </cell>
          <cell r="D1839">
            <v>12.8439</v>
          </cell>
        </row>
        <row r="1840">
          <cell r="A1840" t="str">
            <v>001.26.01280</v>
          </cell>
          <cell r="B1840" t="str">
            <v>Fornecimento e Instalação de Cotov. De Ferro Galvanizado 90°  1 1/4 Pol</v>
          </cell>
          <cell r="C1840" t="str">
            <v>UN</v>
          </cell>
          <cell r="D1840">
            <v>10.023899999999999</v>
          </cell>
        </row>
        <row r="1841">
          <cell r="A1841" t="str">
            <v>001.26.01300</v>
          </cell>
          <cell r="B1841" t="str">
            <v>Fornecimento e Instalação de Cotov. De Ferro Galvanizado 90° 1 Pol</v>
          </cell>
          <cell r="C1841" t="str">
            <v>UN</v>
          </cell>
          <cell r="D1841">
            <v>6.6851000000000003</v>
          </cell>
        </row>
        <row r="1842">
          <cell r="A1842" t="str">
            <v>001.26.01320</v>
          </cell>
          <cell r="B1842" t="str">
            <v>Fornecimento e Instalação de Cotov. De Ferro Galvanizado 90°  3/4 Pol</v>
          </cell>
          <cell r="C1842" t="str">
            <v>UN</v>
          </cell>
          <cell r="D1842">
            <v>4.0850999999999997</v>
          </cell>
        </row>
        <row r="1843">
          <cell r="A1843" t="str">
            <v>001.26.01340</v>
          </cell>
          <cell r="B1843" t="str">
            <v>Fornecimento e Instalação de Cotov. De Ferro Galvanizado 90° 1/2 Pol</v>
          </cell>
          <cell r="C1843" t="str">
            <v>UN</v>
          </cell>
          <cell r="D1843">
            <v>3.5651000000000002</v>
          </cell>
        </row>
        <row r="1844">
          <cell r="A1844" t="str">
            <v>001.26.01360</v>
          </cell>
          <cell r="B1844" t="str">
            <v>Fornecimento e Instalação de Tee De Ferro Galvanizado 4 Pol</v>
          </cell>
          <cell r="C1844" t="str">
            <v>UN</v>
          </cell>
          <cell r="D1844">
            <v>54.587699999999998</v>
          </cell>
        </row>
        <row r="1845">
          <cell r="A1845" t="str">
            <v>001.26.01380</v>
          </cell>
          <cell r="B1845" t="str">
            <v>Fornecimento e Instalação de Tee De Ferro Galvanizado 3 Pol</v>
          </cell>
          <cell r="C1845" t="str">
            <v>UN</v>
          </cell>
          <cell r="D1845">
            <v>39.718899999999998</v>
          </cell>
        </row>
        <row r="1846">
          <cell r="A1846" t="str">
            <v>001.26.01400</v>
          </cell>
          <cell r="B1846" t="str">
            <v>Fornecimento e Instalação de Tee De Ferro Galvanizado 2.5 Pol</v>
          </cell>
          <cell r="C1846" t="str">
            <v>UN</v>
          </cell>
          <cell r="D1846">
            <v>30.2501</v>
          </cell>
        </row>
        <row r="1847">
          <cell r="A1847" t="str">
            <v>001.26.01420</v>
          </cell>
          <cell r="B1847" t="str">
            <v>Fornecimento e Instalação de Tee De Ferro Galvanizado 2 Pol</v>
          </cell>
          <cell r="C1847" t="str">
            <v>UN</v>
          </cell>
          <cell r="D1847">
            <v>17.303000000000001</v>
          </cell>
        </row>
        <row r="1848">
          <cell r="A1848" t="str">
            <v>001.26.01440</v>
          </cell>
          <cell r="B1848" t="str">
            <v>Fornecimento e Instalação de Tee De Ferro Galvanizado 1.5 Pol</v>
          </cell>
          <cell r="C1848" t="str">
            <v>UN</v>
          </cell>
          <cell r="D1848">
            <v>11.8314</v>
          </cell>
        </row>
        <row r="1849">
          <cell r="A1849" t="str">
            <v>001.26.01460</v>
          </cell>
          <cell r="B1849" t="str">
            <v>Fornecimento e Instalação de Tee De Ferro Galvanizado 1 1/4 Pol</v>
          </cell>
          <cell r="C1849" t="str">
            <v>UN</v>
          </cell>
          <cell r="D1849">
            <v>10.6814</v>
          </cell>
        </row>
        <row r="1850">
          <cell r="A1850" t="str">
            <v>001.26.01480</v>
          </cell>
          <cell r="B1850" t="str">
            <v>Fornecimento e Instalação de Tee De Ferro Galvanizado 1 Pol</v>
          </cell>
          <cell r="C1850" t="str">
            <v>UN</v>
          </cell>
          <cell r="D1850">
            <v>7.5625999999999998</v>
          </cell>
        </row>
        <row r="1851">
          <cell r="A1851" t="str">
            <v>001.26.01500</v>
          </cell>
          <cell r="B1851" t="str">
            <v>Fornecimento e Instalação de Tee De Ferro Galvanizado 3/4 Pol</v>
          </cell>
          <cell r="C1851" t="str">
            <v>UN</v>
          </cell>
          <cell r="D1851">
            <v>5.5125999999999999</v>
          </cell>
        </row>
        <row r="1852">
          <cell r="A1852" t="str">
            <v>001.26.01520</v>
          </cell>
          <cell r="B1852" t="str">
            <v>Fornecimento e Instalação de Tee De Ferro Galvanizado 1/2 Pol</v>
          </cell>
          <cell r="C1852" t="str">
            <v>UN</v>
          </cell>
          <cell r="D1852">
            <v>4.1525999999999996</v>
          </cell>
        </row>
        <row r="1853">
          <cell r="A1853" t="str">
            <v>001.26.01540</v>
          </cell>
          <cell r="B1853" t="str">
            <v>Fornecimento e Instalação de Tee Redução De Ferro Galvanizado 4x3 Pol</v>
          </cell>
          <cell r="C1853" t="str">
            <v>UN</v>
          </cell>
          <cell r="D1853">
            <v>90.187700000000007</v>
          </cell>
        </row>
        <row r="1854">
          <cell r="A1854" t="str">
            <v>001.26.01560</v>
          </cell>
          <cell r="B1854" t="str">
            <v>Fornecimento e Instalação de Tee Redução De Ferro Galvanizado 4x2 Pol</v>
          </cell>
          <cell r="C1854" t="str">
            <v>UN</v>
          </cell>
          <cell r="D1854">
            <v>90.187700000000007</v>
          </cell>
        </row>
        <row r="1855">
          <cell r="A1855" t="str">
            <v>001.26.01580</v>
          </cell>
          <cell r="B1855" t="str">
            <v>Fornecimento e Instalação de Tee Redução De Ferro Galvanizado 3x2.5 Pol</v>
          </cell>
          <cell r="C1855" t="str">
            <v>UN</v>
          </cell>
          <cell r="D1855">
            <v>49.218899999999998</v>
          </cell>
        </row>
        <row r="1856">
          <cell r="A1856" t="str">
            <v>001.26.01600</v>
          </cell>
          <cell r="B1856" t="str">
            <v>Fornecimento e Instalação de Tee Redução De Ferro Galvanizado 3x2 Pol</v>
          </cell>
          <cell r="C1856" t="str">
            <v>UN</v>
          </cell>
          <cell r="D1856">
            <v>31.6189</v>
          </cell>
        </row>
        <row r="1857">
          <cell r="A1857" t="str">
            <v>001.26.01620</v>
          </cell>
          <cell r="B1857" t="str">
            <v>Fornecimento e Instalação de Tee Redução De Ferro Galvanizado 3x1.5 Pol</v>
          </cell>
          <cell r="C1857" t="str">
            <v>UN</v>
          </cell>
          <cell r="D1857">
            <v>31.6189</v>
          </cell>
        </row>
        <row r="1858">
          <cell r="A1858" t="str">
            <v>001.26.01640</v>
          </cell>
          <cell r="B1858" t="str">
            <v>Fornecimento e Instalação de Tee Redução De Ferro Galvanizado 2.5x2 Pol</v>
          </cell>
          <cell r="C1858" t="str">
            <v>UN</v>
          </cell>
          <cell r="D1858">
            <v>38.190100000000001</v>
          </cell>
        </row>
        <row r="1859">
          <cell r="A1859" t="str">
            <v>001.26.01660</v>
          </cell>
          <cell r="B1859" t="str">
            <v>Fornecimento e Instalação de Tee Redução De Ferro Galvanizado 2.5x1 1/4 Pol</v>
          </cell>
          <cell r="C1859" t="str">
            <v>UN</v>
          </cell>
          <cell r="D1859">
            <v>26.2501</v>
          </cell>
        </row>
        <row r="1860">
          <cell r="A1860" t="str">
            <v>001.26.01680</v>
          </cell>
          <cell r="B1860" t="str">
            <v>Fornecimento e Instalação de Tee Redução De Ferro Galvanizado 2x11/2pol</v>
          </cell>
          <cell r="C1860" t="str">
            <v>UN</v>
          </cell>
          <cell r="D1860">
            <v>14.700100000000001</v>
          </cell>
        </row>
        <row r="1861">
          <cell r="A1861" t="str">
            <v>001.26.01700</v>
          </cell>
          <cell r="B1861" t="str">
            <v>Fornecimento e Instalação de Tee Redução De Ferro Galvanizado 2x11/4pol</v>
          </cell>
          <cell r="C1861" t="str">
            <v>UN</v>
          </cell>
          <cell r="D1861">
            <v>17.700099999999999</v>
          </cell>
        </row>
        <row r="1862">
          <cell r="A1862" t="str">
            <v>001.26.01720</v>
          </cell>
          <cell r="B1862" t="str">
            <v>Fornecimento e Instalação de Tee Redução De Ferro Galvanizado 2x1 Pol</v>
          </cell>
          <cell r="C1862" t="str">
            <v>UN</v>
          </cell>
          <cell r="D1862">
            <v>13.7814</v>
          </cell>
        </row>
        <row r="1863">
          <cell r="A1863" t="str">
            <v>001.26.01740</v>
          </cell>
          <cell r="B1863" t="str">
            <v>Fornecimento e Instalação de Tee Redução De Ferro Galvanizado 1.5 X 1.1/4 Pol</v>
          </cell>
          <cell r="C1863" t="str">
            <v>UN</v>
          </cell>
          <cell r="D1863">
            <v>9.8513999999999999</v>
          </cell>
        </row>
        <row r="1864">
          <cell r="A1864" t="str">
            <v>001.26.01760</v>
          </cell>
          <cell r="B1864" t="str">
            <v>Fornecimento e Instalação de Tee Redução De Ferro Galvanizado 1.5 X 1 Pol</v>
          </cell>
          <cell r="C1864" t="str">
            <v>UN</v>
          </cell>
          <cell r="D1864">
            <v>14.1014</v>
          </cell>
        </row>
        <row r="1865">
          <cell r="A1865" t="str">
            <v>001.26.01780</v>
          </cell>
          <cell r="B1865" t="str">
            <v>Fornecimento e Instalação de Tee Redução De Ferro Galvanizado 1.5x3/4 Pol</v>
          </cell>
          <cell r="C1865" t="str">
            <v>UN</v>
          </cell>
          <cell r="D1865">
            <v>10.571400000000001</v>
          </cell>
        </row>
        <row r="1866">
          <cell r="A1866" t="str">
            <v>001.26.01800</v>
          </cell>
          <cell r="B1866" t="str">
            <v>Fornecimento e Instalação de Tee Redução De Ferro Galvanizado 1 1/4x1 Pol</v>
          </cell>
          <cell r="C1866" t="str">
            <v>UN</v>
          </cell>
          <cell r="D1866">
            <v>9.4814000000000007</v>
          </cell>
        </row>
        <row r="1867">
          <cell r="A1867" t="str">
            <v>001.26.01820</v>
          </cell>
          <cell r="B1867" t="str">
            <v>Fornecimento e Instalação de Tee Redução De Ferro Galvanizado 1 1/4x3/4 Pol</v>
          </cell>
          <cell r="C1867" t="str">
            <v>UN</v>
          </cell>
          <cell r="D1867">
            <v>9.4814000000000007</v>
          </cell>
        </row>
        <row r="1868">
          <cell r="A1868" t="str">
            <v>001.26.01840</v>
          </cell>
          <cell r="B1868" t="str">
            <v>Fornecimento e Instalação de Tee Redução De Ferro Galvanizado 1 1/4x1/2 Pol</v>
          </cell>
          <cell r="C1868" t="str">
            <v>UN</v>
          </cell>
          <cell r="D1868">
            <v>8.5814000000000004</v>
          </cell>
        </row>
        <row r="1869">
          <cell r="A1869" t="str">
            <v>001.26.01860</v>
          </cell>
          <cell r="B1869" t="str">
            <v>Fornecimento e Instalação de Tee Redução De Ferro Galvanizado 1x3/4 Pol</v>
          </cell>
          <cell r="C1869" t="str">
            <v>UN</v>
          </cell>
          <cell r="D1869">
            <v>5.8525999999999998</v>
          </cell>
        </row>
        <row r="1870">
          <cell r="A1870" t="str">
            <v>001.26.01880</v>
          </cell>
          <cell r="B1870" t="str">
            <v>Fornecimento e Instalação de Tee Redução De Ferro Galvanizado 1x1/2 Pol</v>
          </cell>
          <cell r="C1870" t="str">
            <v>UN</v>
          </cell>
          <cell r="D1870">
            <v>8.6026000000000007</v>
          </cell>
        </row>
        <row r="1871">
          <cell r="A1871" t="str">
            <v>001.26.01900</v>
          </cell>
          <cell r="B1871" t="str">
            <v>Fornecimento e Instalação de Tee Redução De Ferro Galvanizado 3/4x1/2 Pol</v>
          </cell>
          <cell r="C1871" t="str">
            <v>UN</v>
          </cell>
          <cell r="D1871">
            <v>4.4526000000000003</v>
          </cell>
        </row>
        <row r="1872">
          <cell r="A1872" t="str">
            <v>001.26.01920</v>
          </cell>
          <cell r="B1872" t="str">
            <v>Fornecimento e Instalação de Luva Simples De Ferro Galvanizado 4 Pol</v>
          </cell>
          <cell r="C1872" t="str">
            <v>UN</v>
          </cell>
          <cell r="D1872">
            <v>33.700099999999999</v>
          </cell>
        </row>
        <row r="1873">
          <cell r="A1873" t="str">
            <v>001.26.01940</v>
          </cell>
          <cell r="B1873" t="str">
            <v>Fornecimento e Instalação de Luva Simples De Ferro Galvanizado 3 Pol</v>
          </cell>
          <cell r="C1873" t="str">
            <v>UN</v>
          </cell>
          <cell r="D1873">
            <v>26.1814</v>
          </cell>
        </row>
        <row r="1874">
          <cell r="A1874" t="str">
            <v>001.26.01960</v>
          </cell>
          <cell r="B1874" t="str">
            <v>Fornecimento e Instalação de Luva Simples De Ferro Galvanizado 2.5 Pol</v>
          </cell>
          <cell r="C1874" t="str">
            <v>UN</v>
          </cell>
          <cell r="D1874">
            <v>18.3126</v>
          </cell>
        </row>
        <row r="1875">
          <cell r="A1875" t="str">
            <v>001.26.01980</v>
          </cell>
          <cell r="B1875" t="str">
            <v>Fornecimento e Instalação de Luva Simples De Ferro Galvanizado 2 Pol</v>
          </cell>
          <cell r="C1875" t="str">
            <v>UN</v>
          </cell>
          <cell r="D1875">
            <v>10.443899999999999</v>
          </cell>
        </row>
        <row r="1876">
          <cell r="A1876" t="str">
            <v>001.26.02000</v>
          </cell>
          <cell r="B1876" t="str">
            <v>Fornecimento e Instalação de Luva Simples De Ferro Galvanizado 1.5 Pol</v>
          </cell>
          <cell r="C1876" t="str">
            <v>UN</v>
          </cell>
          <cell r="D1876">
            <v>7.8438999999999997</v>
          </cell>
        </row>
        <row r="1877">
          <cell r="A1877" t="str">
            <v>001.26.02020</v>
          </cell>
          <cell r="B1877" t="str">
            <v>Fornecimento e Instalação de Luva Simples De Ferro Galvanizado 1 1/4/Pol</v>
          </cell>
          <cell r="C1877" t="str">
            <v>UN</v>
          </cell>
          <cell r="D1877">
            <v>6.2938999999999998</v>
          </cell>
        </row>
        <row r="1878">
          <cell r="A1878" t="str">
            <v>001.26.02040</v>
          </cell>
          <cell r="B1878" t="str">
            <v>Fornecimento e Instalação de Luva Simples De Ferro Galvanizado 1 Pol</v>
          </cell>
          <cell r="C1878" t="str">
            <v>UN</v>
          </cell>
          <cell r="D1878">
            <v>5.0251000000000001</v>
          </cell>
        </row>
        <row r="1879">
          <cell r="A1879" t="str">
            <v>001.26.02060</v>
          </cell>
          <cell r="B1879" t="str">
            <v>Fornecimento e Instalação de Luva Simples De Ferro Galvanizado 3/4 Pol</v>
          </cell>
          <cell r="C1879" t="str">
            <v>UN</v>
          </cell>
          <cell r="D1879">
            <v>3.8250999999999999</v>
          </cell>
        </row>
        <row r="1880">
          <cell r="A1880" t="str">
            <v>001.26.02080</v>
          </cell>
          <cell r="B1880" t="str">
            <v>Fornecimento e Instalação de Luva Simples De Ferro Galvanizado 1/2 Pol</v>
          </cell>
          <cell r="C1880" t="str">
            <v>UN</v>
          </cell>
          <cell r="D1880">
            <v>3.1251000000000002</v>
          </cell>
        </row>
        <row r="1881">
          <cell r="A1881" t="str">
            <v>001.26.02100</v>
          </cell>
          <cell r="B1881" t="str">
            <v>Fornecimento e Instalação de União Assento Plano De Ferro Galvanizado 4 Pol</v>
          </cell>
          <cell r="C1881" t="str">
            <v>UN</v>
          </cell>
          <cell r="D1881">
            <v>56.250100000000003</v>
          </cell>
        </row>
        <row r="1882">
          <cell r="A1882" t="str">
            <v>001.26.02120</v>
          </cell>
          <cell r="B1882" t="str">
            <v>Fornecimento e Instalação de União Assento Plano De Ferro Galvanizado 3 Pol</v>
          </cell>
          <cell r="C1882" t="str">
            <v>UN</v>
          </cell>
          <cell r="D1882">
            <v>45.781399999999998</v>
          </cell>
        </row>
        <row r="1883">
          <cell r="A1883" t="str">
            <v>001.26.02140</v>
          </cell>
          <cell r="B1883" t="str">
            <v>Fornecimento e Instalação de União Assento Plano De Ferro Galvanizado 2.5 Pol</v>
          </cell>
          <cell r="C1883" t="str">
            <v>UN</v>
          </cell>
          <cell r="D1883">
            <v>37.231400000000001</v>
          </cell>
        </row>
        <row r="1884">
          <cell r="A1884" t="str">
            <v>001.26.02160</v>
          </cell>
          <cell r="B1884" t="str">
            <v>Fornecimento e Instalação de União Assento Plano De Ferro Galvanizado 2 Pol</v>
          </cell>
          <cell r="C1884" t="str">
            <v>UN</v>
          </cell>
          <cell r="D1884">
            <v>26.3126</v>
          </cell>
        </row>
        <row r="1885">
          <cell r="A1885" t="str">
            <v>001.26.02180</v>
          </cell>
          <cell r="B1885" t="str">
            <v>Fornecimento e Instalação de União Assento Plano De Ferro Galvanizado 1.5 Pol</v>
          </cell>
          <cell r="C1885" t="str">
            <v>UN</v>
          </cell>
          <cell r="D1885">
            <v>18.712599999999998</v>
          </cell>
        </row>
        <row r="1886">
          <cell r="A1886" t="str">
            <v>001.26.02200</v>
          </cell>
          <cell r="B1886" t="str">
            <v>Fornecimento e Instalação de União Assento Plano De Ferro Galvanizado 1 1/4 Pol</v>
          </cell>
          <cell r="C1886" t="str">
            <v>UN</v>
          </cell>
          <cell r="D1886">
            <v>15.7126</v>
          </cell>
        </row>
        <row r="1887">
          <cell r="A1887" t="str">
            <v>001.26.02220</v>
          </cell>
          <cell r="B1887" t="str">
            <v>Fornecimento e Instalação de União Assento Plano De Ferro Galvanizado 1 Pol</v>
          </cell>
          <cell r="C1887" t="str">
            <v>UN</v>
          </cell>
          <cell r="D1887">
            <v>10.8439</v>
          </cell>
        </row>
        <row r="1888">
          <cell r="A1888" t="str">
            <v>001.26.02240</v>
          </cell>
          <cell r="B1888" t="str">
            <v>Fornecimento e Instalação de União Assento Plano De Ferro Galvanizado 3/4 Pol</v>
          </cell>
          <cell r="C1888" t="str">
            <v>UN</v>
          </cell>
          <cell r="D1888">
            <v>10.2439</v>
          </cell>
        </row>
        <row r="1889">
          <cell r="A1889" t="str">
            <v>001.26.02260</v>
          </cell>
          <cell r="B1889" t="str">
            <v>Fornecimento e Instalação de União Assento Plano De Ferro Galvanizado 1/2 Pol</v>
          </cell>
          <cell r="C1889" t="str">
            <v>UN</v>
          </cell>
          <cell r="D1889">
            <v>7.8438999999999997</v>
          </cell>
        </row>
        <row r="1890">
          <cell r="A1890" t="str">
            <v>001.26.02280</v>
          </cell>
          <cell r="B1890" t="str">
            <v>Fornecimento e Instalação de Flanges C/Sextavados De Ferro Galvanizado 4 Pol</v>
          </cell>
          <cell r="C1890" t="str">
            <v>UN</v>
          </cell>
          <cell r="D1890">
            <v>44.067399999999999</v>
          </cell>
        </row>
        <row r="1891">
          <cell r="A1891" t="str">
            <v>001.26.02300</v>
          </cell>
          <cell r="B1891" t="str">
            <v>Fornecimento e Instalação de Flanges C/Sextavados De Ferro Galvanizado 3 Pol</v>
          </cell>
          <cell r="C1891" t="str">
            <v>UN</v>
          </cell>
          <cell r="D1891">
            <v>34.680100000000003</v>
          </cell>
        </row>
        <row r="1892">
          <cell r="A1892" t="str">
            <v>001.26.02320</v>
          </cell>
          <cell r="B1892" t="str">
            <v>Fornecimento e Instalação de Flanges C/Sextavados De Ferro Galvanizado  2.5 Pol</v>
          </cell>
          <cell r="C1892" t="str">
            <v>UN</v>
          </cell>
          <cell r="D1892">
            <v>23.7514</v>
          </cell>
        </row>
        <row r="1893">
          <cell r="A1893" t="str">
            <v>001.26.02340</v>
          </cell>
          <cell r="B1893" t="str">
            <v>Fornecimento e Instalação de Flanges C/Sextavados De Ferro Galvanizado 2 Pol</v>
          </cell>
          <cell r="C1893" t="str">
            <v>UN</v>
          </cell>
          <cell r="D1893">
            <v>17.262599999999999</v>
          </cell>
        </row>
        <row r="1894">
          <cell r="A1894" t="str">
            <v>001.26.02360</v>
          </cell>
          <cell r="B1894" t="str">
            <v>Fornecimento e Instalação de Flanges C/Sextavados De Ferro Galvanizado 1.5 Pol</v>
          </cell>
          <cell r="C1894" t="str">
            <v>UN</v>
          </cell>
          <cell r="D1894">
            <v>7.2938999999999998</v>
          </cell>
        </row>
        <row r="1895">
          <cell r="A1895" t="str">
            <v>001.26.02380</v>
          </cell>
          <cell r="B1895" t="str">
            <v>Fornecimento e Instalação de Flanges C/Sextavados De Ferro Galvanizado 1 1/4 Pol</v>
          </cell>
          <cell r="C1895" t="str">
            <v>UN</v>
          </cell>
          <cell r="D1895">
            <v>6.5438999999999998</v>
          </cell>
        </row>
        <row r="1896">
          <cell r="A1896" t="str">
            <v>001.26.02400</v>
          </cell>
          <cell r="B1896" t="str">
            <v>Fornecimento e Instalação de Flanges C/Sextavados De  Ferro Galvanizado 1 Pol</v>
          </cell>
          <cell r="C1896" t="str">
            <v>UN</v>
          </cell>
          <cell r="D1896">
            <v>5.6750999999999996</v>
          </cell>
        </row>
        <row r="1897">
          <cell r="A1897" t="str">
            <v>001.26.02420</v>
          </cell>
          <cell r="B1897" t="str">
            <v>Fornecimento e Instalação de Flanges C/Sextavados De Ferro Galvanizado  3/4 Pol</v>
          </cell>
          <cell r="C1897" t="str">
            <v>UN</v>
          </cell>
          <cell r="D1897">
            <v>7.0050999999999997</v>
          </cell>
        </row>
        <row r="1898">
          <cell r="A1898" t="str">
            <v>001.26.02440</v>
          </cell>
          <cell r="B1898" t="str">
            <v>Fornecimento e Instalação de Flanges C/Sextavados De Ferro Galvanizado 1/2 Pol</v>
          </cell>
          <cell r="C1898" t="str">
            <v>UN</v>
          </cell>
          <cell r="D1898">
            <v>6.0450999999999997</v>
          </cell>
        </row>
        <row r="1899">
          <cell r="A1899" t="str">
            <v>001.26.02460</v>
          </cell>
          <cell r="B1899" t="str">
            <v>Fornecimento e Instalação de Niples Duplos De Ferro Galvanizado 4 Pol</v>
          </cell>
          <cell r="C1899" t="str">
            <v>UN</v>
          </cell>
          <cell r="D1899">
            <v>35.250100000000003</v>
          </cell>
        </row>
        <row r="1900">
          <cell r="A1900" t="str">
            <v>001.26.02480</v>
          </cell>
          <cell r="B1900" t="str">
            <v>Fornecimento e Instalação de Niples Duplos De Ferro Galvanizado 3 Pol</v>
          </cell>
          <cell r="C1900" t="str">
            <v>UN</v>
          </cell>
          <cell r="D1900">
            <v>19.581399999999999</v>
          </cell>
        </row>
        <row r="1901">
          <cell r="A1901" t="str">
            <v>001.26.02500</v>
          </cell>
          <cell r="B1901" t="str">
            <v>Fornecimento e Instalação de Niples Duplos De Ferro Galvanizado 2.5 Pol</v>
          </cell>
          <cell r="C1901" t="str">
            <v>UN</v>
          </cell>
          <cell r="D1901">
            <v>13.762600000000001</v>
          </cell>
        </row>
        <row r="1902">
          <cell r="A1902" t="str">
            <v>001.26.02520</v>
          </cell>
          <cell r="B1902" t="str">
            <v>Fornecimento e Instalação de Niples Duplos De Ferro Galvanizado 2 Pol</v>
          </cell>
          <cell r="C1902" t="str">
            <v>UN</v>
          </cell>
          <cell r="D1902">
            <v>10.943899999999999</v>
          </cell>
        </row>
        <row r="1903">
          <cell r="A1903" t="str">
            <v>001.26.02540</v>
          </cell>
          <cell r="B1903" t="str">
            <v>Fornecimento e Instalação de Niples Duplos De Ferro Galvanizado 1.5 Pol</v>
          </cell>
          <cell r="C1903" t="str">
            <v>UN</v>
          </cell>
          <cell r="D1903">
            <v>6.2938999999999998</v>
          </cell>
        </row>
        <row r="1904">
          <cell r="A1904" t="str">
            <v>001.26.02560</v>
          </cell>
          <cell r="B1904" t="str">
            <v>Fornecimento e Instalação de Niples Duplos De Ferro Galvanizado 1 1/4 Pol</v>
          </cell>
          <cell r="C1904" t="str">
            <v>UN</v>
          </cell>
          <cell r="D1904">
            <v>5.8438999999999997</v>
          </cell>
        </row>
        <row r="1905">
          <cell r="A1905" t="str">
            <v>001.26.02580</v>
          </cell>
          <cell r="B1905" t="str">
            <v>Fornecimento e Instalação de Niples Duplos De Ferro Galvanizado 1 Pol</v>
          </cell>
          <cell r="C1905" t="str">
            <v>UN</v>
          </cell>
          <cell r="D1905">
            <v>4.4751000000000003</v>
          </cell>
        </row>
        <row r="1906">
          <cell r="A1906" t="str">
            <v>001.26.02600</v>
          </cell>
          <cell r="B1906" t="str">
            <v>Fornecimento e Instalação de Niples Duplos De Ferro Galvanizado 3/4 Pol</v>
          </cell>
          <cell r="C1906" t="str">
            <v>UN</v>
          </cell>
          <cell r="D1906">
            <v>3.4251</v>
          </cell>
        </row>
        <row r="1907">
          <cell r="A1907" t="str">
            <v>001.26.02620</v>
          </cell>
          <cell r="B1907" t="str">
            <v>Fornecimento e Instalação de Niples Duplos De Ferro Galvanizado 1/2 Pol</v>
          </cell>
          <cell r="C1907" t="str">
            <v>UN</v>
          </cell>
          <cell r="D1907">
            <v>2.9750999999999999</v>
          </cell>
        </row>
        <row r="1908">
          <cell r="A1908" t="str">
            <v>001.26.02640</v>
          </cell>
          <cell r="B1908" t="str">
            <v>Fornecimento e Instalação de Tampão Ou Cap De Ferro Galvanizado 4 Pol</v>
          </cell>
          <cell r="C1908" t="str">
            <v>UN</v>
          </cell>
          <cell r="D1908">
            <v>23.1814</v>
          </cell>
        </row>
        <row r="1909">
          <cell r="A1909" t="str">
            <v>001.26.02660</v>
          </cell>
          <cell r="B1909" t="str">
            <v>Fornecimento e Instalação de Tampão Ou Cap De Ferro Galvanizado 3 Pol</v>
          </cell>
          <cell r="C1909" t="str">
            <v>UN</v>
          </cell>
          <cell r="D1909">
            <v>16.512599999999999</v>
          </cell>
        </row>
        <row r="1910">
          <cell r="A1910" t="str">
            <v>001.26.02680</v>
          </cell>
          <cell r="B1910" t="str">
            <v>Fornecimento e Instalação de Tampão Ou Cap De Ferro Galvanizado 2.5 Pol</v>
          </cell>
          <cell r="C1910" t="str">
            <v>UN</v>
          </cell>
          <cell r="D1910">
            <v>9.4438999999999993</v>
          </cell>
        </row>
        <row r="1911">
          <cell r="A1911" t="str">
            <v>001.26.02700</v>
          </cell>
          <cell r="B1911" t="str">
            <v>Fornecimento e Instalação de Tampão Ou Cap De Ferro Galvanizado 2 Pol</v>
          </cell>
          <cell r="C1911" t="str">
            <v>UN</v>
          </cell>
          <cell r="D1911">
            <v>7.0251000000000001</v>
          </cell>
        </row>
        <row r="1912">
          <cell r="A1912" t="str">
            <v>001.26.02720</v>
          </cell>
          <cell r="B1912" t="str">
            <v>Fornecimento e Instalação de Tampão Ou Cap De Ferro Galvanizado 1.5 Pol</v>
          </cell>
          <cell r="C1912" t="str">
            <v>UN</v>
          </cell>
          <cell r="D1912">
            <v>5.4751000000000003</v>
          </cell>
        </row>
        <row r="1913">
          <cell r="A1913" t="str">
            <v>001.26.02740</v>
          </cell>
          <cell r="B1913" t="str">
            <v>Fornecimento e Instalação de Tampão Ou Cap De Ferro Galvanizado 1 1/4 Pol</v>
          </cell>
          <cell r="C1913" t="str">
            <v>UN</v>
          </cell>
          <cell r="D1913">
            <v>5.5251000000000001</v>
          </cell>
        </row>
        <row r="1914">
          <cell r="A1914" t="str">
            <v>001.26.02760</v>
          </cell>
          <cell r="B1914" t="str">
            <v>Fornecimento e Instalação de Tampão Ou Cap De Ferro Galvanizado 1 Pol</v>
          </cell>
          <cell r="C1914" t="str">
            <v>UN</v>
          </cell>
          <cell r="D1914">
            <v>3.6063000000000001</v>
          </cell>
        </row>
        <row r="1915">
          <cell r="A1915" t="str">
            <v>001.26.02780</v>
          </cell>
          <cell r="B1915" t="str">
            <v>Fornecimento e Instalação de Tampão Ou Cap De Ferro Galvanizado 3/4 Pol</v>
          </cell>
          <cell r="C1915" t="str">
            <v>UN</v>
          </cell>
          <cell r="D1915">
            <v>2.7363</v>
          </cell>
        </row>
        <row r="1916">
          <cell r="A1916" t="str">
            <v>001.26.02800</v>
          </cell>
          <cell r="B1916" t="str">
            <v>Fornecimento e Instalação de Tampão Ou Cap De Ferro Galvanizado 1/2 Pol</v>
          </cell>
          <cell r="C1916" t="str">
            <v>UN</v>
          </cell>
          <cell r="D1916">
            <v>2.5063</v>
          </cell>
        </row>
        <row r="1917">
          <cell r="A1917" t="str">
            <v>001.27</v>
          </cell>
          <cell r="B1917" t="str">
            <v>INSTALAÇÕES HIDRÁULICAS - VÁLVULAS E REGISTROS</v>
          </cell>
          <cell r="D1917">
            <v>3047.9119999999998</v>
          </cell>
        </row>
        <row r="1918">
          <cell r="A1918" t="str">
            <v>001.27.00020</v>
          </cell>
          <cell r="B1918" t="str">
            <v>Registro de gaveta em acabamento bruto (amarelo) s/ canopla n.1502 4 pol</v>
          </cell>
          <cell r="C1918" t="str">
            <v>UN</v>
          </cell>
          <cell r="D1918">
            <v>266.3886</v>
          </cell>
        </row>
        <row r="1919">
          <cell r="A1919" t="str">
            <v>001.27.00040</v>
          </cell>
          <cell r="B1919" t="str">
            <v>Registro de gaveta em acabamento bruto (amarelo) s/ canopla n.1502 3 pol</v>
          </cell>
          <cell r="C1919" t="str">
            <v>UN</v>
          </cell>
          <cell r="D1919">
            <v>160.45590000000001</v>
          </cell>
        </row>
        <row r="1920">
          <cell r="A1920" t="str">
            <v>001.27.00060</v>
          </cell>
          <cell r="B1920" t="str">
            <v>Registro de gaveta em acabamento bruto (amarelo) s/ canopla n.1502 2 1/2 pol</v>
          </cell>
          <cell r="C1920" t="str">
            <v>UN</v>
          </cell>
          <cell r="D1920">
            <v>144.72550000000001</v>
          </cell>
        </row>
        <row r="1921">
          <cell r="A1921" t="str">
            <v>001.27.00080</v>
          </cell>
          <cell r="B1921" t="str">
            <v>Registro de gaveta em acabamento bruto (amarelo) s/ canopla n.1502 2 pol</v>
          </cell>
          <cell r="C1921" t="str">
            <v>UN</v>
          </cell>
          <cell r="D1921">
            <v>50.418700000000001</v>
          </cell>
        </row>
        <row r="1922">
          <cell r="A1922" t="str">
            <v>001.27.00100</v>
          </cell>
          <cell r="B1922" t="str">
            <v>Registro de gaveta em acabamento bruto (amarelo) s/ canopla n.1502 1 1/2 pol</v>
          </cell>
          <cell r="C1922" t="str">
            <v>UN</v>
          </cell>
          <cell r="D1922">
            <v>33.988300000000002</v>
          </cell>
        </row>
        <row r="1923">
          <cell r="A1923" t="str">
            <v>001.27.00120</v>
          </cell>
          <cell r="B1923" t="str">
            <v>Registro de gaveta em acabamento bruto (amarelo) s/ canopla n.1502 1 1/4 pol</v>
          </cell>
          <cell r="C1923" t="str">
            <v>UN</v>
          </cell>
          <cell r="D1923">
            <v>29.117899999999999</v>
          </cell>
        </row>
        <row r="1924">
          <cell r="A1924" t="str">
            <v>001.27.00140</v>
          </cell>
          <cell r="B1924" t="str">
            <v>Registro de gaveta em acabamento bruto (amarelo) s/ canopla n.1502 1 pol</v>
          </cell>
          <cell r="C1924" t="str">
            <v>UN</v>
          </cell>
          <cell r="D1924">
            <v>21.979900000000001</v>
          </cell>
        </row>
        <row r="1925">
          <cell r="A1925" t="str">
            <v>001.27.00160</v>
          </cell>
          <cell r="B1925" t="str">
            <v>Registro de gaveta em acabamento bruto (amarelo) s/ canopla n.1502 3/4 pol</v>
          </cell>
          <cell r="C1925" t="str">
            <v>UN</v>
          </cell>
          <cell r="D1925">
            <v>16.5091</v>
          </cell>
        </row>
        <row r="1926">
          <cell r="A1926" t="str">
            <v>001.27.00180</v>
          </cell>
          <cell r="B1926" t="str">
            <v>Registro de gaveta em acabamento bruto (amarelo) s/ canopla n.1502 1/2 pol</v>
          </cell>
          <cell r="C1926" t="str">
            <v>UN</v>
          </cell>
          <cell r="D1926">
            <v>30.7287</v>
          </cell>
        </row>
        <row r="1927">
          <cell r="A1927" t="str">
            <v>001.27.00200</v>
          </cell>
          <cell r="B1927" t="str">
            <v>Registro de gaveta cromado linha gemini embutir c/ canopla mod 44 n. 1509 deca 1 1/4 pol</v>
          </cell>
          <cell r="C1927" t="str">
            <v>UN</v>
          </cell>
          <cell r="D1927">
            <v>57.767899999999997</v>
          </cell>
        </row>
        <row r="1928">
          <cell r="A1928" t="str">
            <v>001.27.00220</v>
          </cell>
          <cell r="B1928" t="str">
            <v>Registro de gaveta cromado linha gemini embutir c/ canopla mod 44 n. 1509 deca 1  pol</v>
          </cell>
          <cell r="C1928" t="str">
            <v>UN</v>
          </cell>
          <cell r="D1928">
            <v>47.5899</v>
          </cell>
        </row>
        <row r="1929">
          <cell r="A1929" t="str">
            <v>001.27.00240</v>
          </cell>
          <cell r="B1929" t="str">
            <v>Registro de gaveta cromado linha gemini embutir c/ canopla mod 44 n. 1509 deca 3/4 pol</v>
          </cell>
          <cell r="C1929" t="str">
            <v>UN</v>
          </cell>
          <cell r="D1929">
            <v>41.979100000000003</v>
          </cell>
        </row>
        <row r="1930">
          <cell r="A1930" t="str">
            <v>001.27.00260</v>
          </cell>
          <cell r="B1930" t="str">
            <v>Registro de gaveta cromado linha gemini embutir c/ canopla mod 44 n. 1509 deca  1/2 pol</v>
          </cell>
          <cell r="C1930" t="str">
            <v>UN</v>
          </cell>
          <cell r="D1930">
            <v>38.428699999999999</v>
          </cell>
        </row>
        <row r="1931">
          <cell r="A1931" t="str">
            <v>001.27.00280</v>
          </cell>
          <cell r="B1931" t="str">
            <v>Registro de gaveta cromado linha prata de embutir c/ canopla modelo 50 n 1509 deca 2 pol</v>
          </cell>
          <cell r="C1931" t="str">
            <v>UN</v>
          </cell>
          <cell r="D1931">
            <v>94.628699999999995</v>
          </cell>
        </row>
        <row r="1932">
          <cell r="A1932" t="str">
            <v>001.27.00300</v>
          </cell>
          <cell r="B1932" t="str">
            <v>Registro de gaveta cromado linha prata de embutir c/ canopla modelo 50 n 1509 deca 1 1/2 pol</v>
          </cell>
          <cell r="C1932" t="str">
            <v>UN</v>
          </cell>
          <cell r="D1932">
            <v>94.5959</v>
          </cell>
        </row>
        <row r="1933">
          <cell r="A1933" t="str">
            <v>001.27.00320</v>
          </cell>
          <cell r="B1933" t="str">
            <v>Registro de gaveta cromado linha prata de embutir c/ canopla modelo 50 n 1509 deca 1 1/4 pol</v>
          </cell>
          <cell r="C1933" t="str">
            <v>UN</v>
          </cell>
          <cell r="D1933">
            <v>45.107900000000001</v>
          </cell>
        </row>
        <row r="1934">
          <cell r="A1934" t="str">
            <v>001.27.00340</v>
          </cell>
          <cell r="B1934" t="str">
            <v>Registro de gaveta cromado linha prata de embutir c/ canopla modelo 50 n 1509 deca 1 pol</v>
          </cell>
          <cell r="C1934" t="str">
            <v>UN</v>
          </cell>
          <cell r="D1934">
            <v>31.379899999999999</v>
          </cell>
        </row>
        <row r="1935">
          <cell r="A1935" t="str">
            <v>001.27.00360</v>
          </cell>
          <cell r="B1935" t="str">
            <v>Registro de gaveta cromado linha prata de embutir c/ canopla modelo 50 n 1509 deca 3/4 pol</v>
          </cell>
          <cell r="C1935" t="str">
            <v>UN</v>
          </cell>
          <cell r="D1935">
            <v>52.4191</v>
          </cell>
        </row>
        <row r="1936">
          <cell r="A1936" t="str">
            <v>001.27.00380</v>
          </cell>
          <cell r="B1936" t="str">
            <v>Registro de gaveta cromado linha prata de embutir c/ canopla modelo 50 n 1509 deca 1/2 pol</v>
          </cell>
          <cell r="C1936" t="str">
            <v>UN</v>
          </cell>
          <cell r="D1936">
            <v>26.7987</v>
          </cell>
        </row>
        <row r="1937">
          <cell r="A1937" t="str">
            <v>001.27.00400</v>
          </cell>
          <cell r="B1937" t="str">
            <v>Registro de gaveta  cromado - c 39 - deca c/ canopla 1 1/2 pol</v>
          </cell>
          <cell r="C1937" t="str">
            <v>UN</v>
          </cell>
          <cell r="D1937">
            <v>57.418300000000002</v>
          </cell>
        </row>
        <row r="1938">
          <cell r="A1938" t="str">
            <v>001.27.00420</v>
          </cell>
          <cell r="B1938" t="str">
            <v>Registro de gaveta  cromado - c 39 - deca c/ canopla 1 pol</v>
          </cell>
          <cell r="C1938" t="str">
            <v>UN</v>
          </cell>
          <cell r="D1938">
            <v>34.5199</v>
          </cell>
        </row>
        <row r="1939">
          <cell r="A1939" t="str">
            <v>001.27.00440</v>
          </cell>
          <cell r="B1939" t="str">
            <v>Registro de gaveta  cromado - c 39 - deca c/ canopla 3/4 pol</v>
          </cell>
          <cell r="C1939" t="str">
            <v>UN</v>
          </cell>
          <cell r="D1939">
            <v>29.769100000000002</v>
          </cell>
        </row>
        <row r="1940">
          <cell r="A1940" t="str">
            <v>001.27.00460</v>
          </cell>
          <cell r="B1940" t="str">
            <v>Registro de gaveta c/ acabamento bruto (amarelo) sem canopla abnt - docol -3 pol</v>
          </cell>
          <cell r="C1940" t="str">
            <v>UN</v>
          </cell>
          <cell r="D1940">
            <v>102.6159</v>
          </cell>
        </row>
        <row r="1941">
          <cell r="A1941" t="str">
            <v>001.27.00480</v>
          </cell>
          <cell r="B1941" t="str">
            <v>Registro de gaveta c/ acabamento bruto (amarelo) sem canopla abnt - docol -2pol</v>
          </cell>
          <cell r="C1941" t="str">
            <v>UN</v>
          </cell>
          <cell r="D1941">
            <v>34.2087</v>
          </cell>
        </row>
        <row r="1942">
          <cell r="A1942" t="str">
            <v>001.27.00500</v>
          </cell>
          <cell r="B1942" t="str">
            <v>Registro de gaveta c/ acabamento bruto (amarelo) sem canopla abnt - docol -1 pol</v>
          </cell>
          <cell r="C1942" t="str">
            <v>UN</v>
          </cell>
          <cell r="D1942">
            <v>14.2599</v>
          </cell>
        </row>
        <row r="1943">
          <cell r="A1943" t="str">
            <v>001.27.00520</v>
          </cell>
          <cell r="B1943" t="str">
            <v>Registro de gaveta c/ acabamento bruto (amarelo) sem canopla abnt - docol -3/4 pol</v>
          </cell>
          <cell r="C1943" t="str">
            <v>UN</v>
          </cell>
          <cell r="D1943">
            <v>11.649100000000001</v>
          </cell>
        </row>
        <row r="1944">
          <cell r="A1944" t="str">
            <v>001.27.00540</v>
          </cell>
          <cell r="B1944" t="str">
            <v>Acabamento cromado - linha prata de embutir c/ canopla mod itapema - docol -2 pol</v>
          </cell>
          <cell r="C1944" t="str">
            <v>UN</v>
          </cell>
          <cell r="D1944">
            <v>36.328699999999998</v>
          </cell>
        </row>
        <row r="1945">
          <cell r="A1945" t="str">
            <v>001.27.00560</v>
          </cell>
          <cell r="B1945" t="str">
            <v>Acabamento cromado - linha prata de embutir c/ canopla mod itapema - docol -1 1/2 pol</v>
          </cell>
          <cell r="C1945" t="str">
            <v>UN</v>
          </cell>
          <cell r="D1945">
            <v>37.668700000000001</v>
          </cell>
        </row>
        <row r="1946">
          <cell r="A1946" t="str">
            <v>001.27.00580</v>
          </cell>
          <cell r="B1946" t="str">
            <v>Acabamento cromado - linha prata de embutir c/ canopla mod itapema - docol -1  pol</v>
          </cell>
          <cell r="C1946" t="str">
            <v>UN</v>
          </cell>
          <cell r="D1946">
            <v>28.1599</v>
          </cell>
        </row>
        <row r="1947">
          <cell r="A1947" t="str">
            <v>001.27.00600</v>
          </cell>
          <cell r="B1947" t="str">
            <v>Acabamento cromado - linha prata de embutir c/ canopla mod itapema - docol -3/4  pol</v>
          </cell>
          <cell r="C1947" t="str">
            <v>UN</v>
          </cell>
          <cell r="D1947">
            <v>25.679099999999998</v>
          </cell>
        </row>
        <row r="1948">
          <cell r="A1948" t="str">
            <v>001.27.00620</v>
          </cell>
          <cell r="B1948" t="str">
            <v>Acabamento bruto linha popular 3/4 pol</v>
          </cell>
          <cell r="C1948" t="str">
            <v>UN</v>
          </cell>
          <cell r="D1948">
            <v>15.069100000000001</v>
          </cell>
        </row>
        <row r="1949">
          <cell r="A1949" t="str">
            <v>001.27.00640</v>
          </cell>
          <cell r="B1949" t="str">
            <v>Acabamento bruto linha popular 1/2 pol</v>
          </cell>
          <cell r="C1949" t="str">
            <v>UN</v>
          </cell>
          <cell r="D1949">
            <v>13.469099999999999</v>
          </cell>
        </row>
        <row r="1950">
          <cell r="A1950" t="str">
            <v>001.27.00660</v>
          </cell>
          <cell r="B1950" t="str">
            <v>Registro de gaveta cromado linha italiana de embutir c/ canopla mod. 45 n.1509 1 1/2 pol</v>
          </cell>
          <cell r="C1950" t="str">
            <v>UN</v>
          </cell>
          <cell r="D1950">
            <v>87.9983</v>
          </cell>
        </row>
        <row r="1951">
          <cell r="A1951" t="str">
            <v>001.27.00680</v>
          </cell>
          <cell r="B1951" t="str">
            <v>Registro de gaveta cromado linha italiana de embutir c/ canopla mod. 45 n.1509 1 1/4 pol</v>
          </cell>
          <cell r="C1951" t="str">
            <v>UN</v>
          </cell>
          <cell r="D1951">
            <v>86.707899999999995</v>
          </cell>
        </row>
        <row r="1952">
          <cell r="A1952" t="str">
            <v>001.27.00700</v>
          </cell>
          <cell r="B1952" t="str">
            <v>Registro de gaveta cromado linha italiana de embutir c/ canopla mod. 45 n.1509 1 pol</v>
          </cell>
          <cell r="C1952" t="str">
            <v>UN</v>
          </cell>
          <cell r="D1952">
            <v>60.989899999999999</v>
          </cell>
        </row>
        <row r="1953">
          <cell r="A1953" t="str">
            <v>001.27.00720</v>
          </cell>
          <cell r="B1953" t="str">
            <v>Registro de gaveta cromado linha italiana de embutir c/ canopla mod. 45 n.1509 3/4 pol</v>
          </cell>
          <cell r="C1953" t="str">
            <v>UN</v>
          </cell>
          <cell r="D1953">
            <v>52.459099999999999</v>
          </cell>
        </row>
        <row r="1954">
          <cell r="A1954" t="str">
            <v>001.27.00740</v>
          </cell>
          <cell r="B1954" t="str">
            <v>Registro de gaveta cromado linha italiana de embutir c/ canopla mod. 45 n.1509  1/2 pol</v>
          </cell>
          <cell r="C1954" t="str">
            <v>UN</v>
          </cell>
          <cell r="D1954">
            <v>48.658700000000003</v>
          </cell>
        </row>
        <row r="1955">
          <cell r="A1955" t="str">
            <v>001.27.00760</v>
          </cell>
          <cell r="B1955" t="str">
            <v>Registro de pressão cromado linha gemini de embutir c/ canopla mod 44 n 1416 3/4 pol</v>
          </cell>
          <cell r="C1955" t="str">
            <v>UN</v>
          </cell>
          <cell r="D1955">
            <v>38.6691</v>
          </cell>
        </row>
        <row r="1956">
          <cell r="A1956" t="str">
            <v>001.27.00780</v>
          </cell>
          <cell r="B1956" t="str">
            <v>Registro de pressão cromado linha gemini de embutir c/ canopla mod 44 n 1416 1/2 pol</v>
          </cell>
          <cell r="C1956" t="str">
            <v>UN</v>
          </cell>
          <cell r="D1956">
            <v>37.748699999999999</v>
          </cell>
        </row>
        <row r="1957">
          <cell r="A1957" t="str">
            <v>001.27.00800</v>
          </cell>
          <cell r="B1957" t="str">
            <v>Registro de pressão cromado linha italiana de embutir c/ canopla mod 45 n 1416 deca 3/4 pol</v>
          </cell>
          <cell r="C1957" t="str">
            <v>UN</v>
          </cell>
          <cell r="D1957">
            <v>53.869100000000003</v>
          </cell>
        </row>
        <row r="1958">
          <cell r="A1958" t="str">
            <v>001.27.00820</v>
          </cell>
          <cell r="B1958" t="str">
            <v>Registro de pressão cromado linha italiana de embutir c/ canopla mod 45 n 1416 deca 1/2 pol</v>
          </cell>
          <cell r="C1958" t="str">
            <v>UN</v>
          </cell>
          <cell r="D1958">
            <v>48.238700000000001</v>
          </cell>
        </row>
        <row r="1959">
          <cell r="A1959" t="str">
            <v>001.27.00840</v>
          </cell>
          <cell r="B1959" t="str">
            <v>Registro de pressão cromado linha prata embutir c/ canopla mod 50 n 1416 deca 3/4 pol</v>
          </cell>
          <cell r="C1959" t="str">
            <v>UN</v>
          </cell>
          <cell r="D1959">
            <v>34.769100000000002</v>
          </cell>
        </row>
        <row r="1960">
          <cell r="A1960" t="str">
            <v>001.27.00860</v>
          </cell>
          <cell r="B1960" t="str">
            <v>Registro de pressão cromado linha prata embutir c/ canopla mod 50 n 1416 deca 1/2 pol</v>
          </cell>
          <cell r="C1960" t="str">
            <v>UN</v>
          </cell>
          <cell r="D1960">
            <v>26.0687</v>
          </cell>
        </row>
        <row r="1961">
          <cell r="A1961" t="str">
            <v>001.27.00880</v>
          </cell>
          <cell r="B1961" t="str">
            <v>Registro de pressão cromado de embutir c/ canopla 1193 - c 39 deca 3/4 pol</v>
          </cell>
          <cell r="C1961" t="str">
            <v>UN</v>
          </cell>
          <cell r="D1961">
            <v>38.459099999999999</v>
          </cell>
        </row>
        <row r="1962">
          <cell r="A1962" t="str">
            <v>001.27.00900</v>
          </cell>
          <cell r="B1962" t="str">
            <v>Registro de pressão cromado de embutir c/ canopla 1193 - c 39 deca 1/2 pol</v>
          </cell>
          <cell r="C1962" t="str">
            <v>UN</v>
          </cell>
          <cell r="D1962">
            <v>38.459099999999999</v>
          </cell>
        </row>
        <row r="1963">
          <cell r="A1963" t="str">
            <v>001.27.00920</v>
          </cell>
          <cell r="B1963" t="str">
            <v>Registro de pressão acabamento cromado - linha prata de embutir c/ canopla modelo itapema  - docol - 3/4 pol</v>
          </cell>
          <cell r="C1963" t="str">
            <v>UN</v>
          </cell>
          <cell r="D1963">
            <v>27.659099999999999</v>
          </cell>
        </row>
        <row r="1964">
          <cell r="A1964" t="str">
            <v>001.27.00940</v>
          </cell>
          <cell r="B1964" t="str">
            <v>Registro de pressão acabamento cromado - linha prata de embutir c/ canopla modelo itapema  - docol - 1/2 pol</v>
          </cell>
          <cell r="C1964" t="str">
            <v>UN</v>
          </cell>
          <cell r="D1964">
            <v>27.635100000000001</v>
          </cell>
        </row>
        <row r="1965">
          <cell r="A1965" t="str">
            <v>001.27.00960</v>
          </cell>
          <cell r="B1965" t="str">
            <v>Registro de pressão acabamento simples linha popular 1/2 pol</v>
          </cell>
          <cell r="C1965" t="str">
            <v>UN</v>
          </cell>
          <cell r="D1965">
            <v>20.569099999999999</v>
          </cell>
        </row>
        <row r="1966">
          <cell r="A1966" t="str">
            <v>001.27.00980</v>
          </cell>
          <cell r="B1966" t="str">
            <v>Registro de pressão de 1/2"""""""""""""""""""""""""""""""" (chuveiro) (mic)</v>
          </cell>
          <cell r="C1966" t="str">
            <v>UN</v>
          </cell>
          <cell r="D1966">
            <v>38.459099999999999</v>
          </cell>
        </row>
        <row r="1967">
          <cell r="A1967" t="str">
            <v>001.27.01000</v>
          </cell>
          <cell r="B1967" t="str">
            <v>Válvula de descarga hydra c/ embolo de bronze n.2515 canopla lisa cromada deca 1 1/2 pol</v>
          </cell>
          <cell r="C1967" t="str">
            <v>UN</v>
          </cell>
          <cell r="D1967">
            <v>91.990899999999996</v>
          </cell>
        </row>
        <row r="1968">
          <cell r="A1968" t="str">
            <v>001.27.01020</v>
          </cell>
          <cell r="B1968" t="str">
            <v>Válvula de descarga hydra c/ embolo de bronze n.2515 canopla lisa cromada deca 1 1/4 pol</v>
          </cell>
          <cell r="C1968" t="str">
            <v>UN</v>
          </cell>
          <cell r="D1968">
            <v>94.930899999999994</v>
          </cell>
        </row>
        <row r="1969">
          <cell r="A1969" t="str">
            <v>001.27.01040</v>
          </cell>
          <cell r="B1969" t="str">
            <v>Válvula de descarga hydra master n.2530 cromada deca 1 1/2 pol</v>
          </cell>
          <cell r="C1969" t="str">
            <v>UN</v>
          </cell>
          <cell r="D1969">
            <v>71.971299999999999</v>
          </cell>
        </row>
        <row r="1970">
          <cell r="A1970" t="str">
            <v>001.27.01060</v>
          </cell>
          <cell r="B1970" t="str">
            <v>Válvula de descarga hydra master n.2530 cromada deca 1 1/4 pol</v>
          </cell>
          <cell r="C1970" t="str">
            <v>UN</v>
          </cell>
          <cell r="D1970">
            <v>71.940899999999999</v>
          </cell>
        </row>
        <row r="1971">
          <cell r="A1971" t="str">
            <v>001.27.01080</v>
          </cell>
          <cell r="B1971" t="str">
            <v>Válvula de descarga docol-stander 1 1/2 pol</v>
          </cell>
          <cell r="C1971" t="str">
            <v>UN</v>
          </cell>
          <cell r="D1971">
            <v>60.031300000000002</v>
          </cell>
        </row>
        <row r="1972">
          <cell r="A1972" t="str">
            <v>001.27.01100</v>
          </cell>
          <cell r="B1972" t="str">
            <v>Válvula p/ pia cromada deca n.1600 p/ lav 1x2 pol</v>
          </cell>
          <cell r="C1972" t="str">
            <v>UN</v>
          </cell>
          <cell r="D1972">
            <v>32.618699999999997</v>
          </cell>
        </row>
        <row r="1973">
          <cell r="A1973" t="str">
            <v>001.27.01120</v>
          </cell>
          <cell r="B1973" t="str">
            <v>Valvula p/pia americana cromada n.1623 marca deca 1.5x3 3/4 pol</v>
          </cell>
          <cell r="C1973" t="str">
            <v>UN</v>
          </cell>
          <cell r="D1973">
            <v>58.818199999999997</v>
          </cell>
        </row>
        <row r="1974">
          <cell r="A1974" t="str">
            <v>001.27.01140</v>
          </cell>
          <cell r="B1974" t="str">
            <v>Válvula de pvc para pia</v>
          </cell>
          <cell r="C1974" t="str">
            <v>UN</v>
          </cell>
          <cell r="D1974">
            <v>5.9503000000000004</v>
          </cell>
        </row>
        <row r="1975">
          <cell r="A1975" t="str">
            <v>001.27.01160</v>
          </cell>
          <cell r="B1975" t="str">
            <v>Válvula para lavatorio</v>
          </cell>
          <cell r="C1975" t="str">
            <v>UN</v>
          </cell>
          <cell r="D1975">
            <v>6.4503000000000004</v>
          </cell>
        </row>
        <row r="1976">
          <cell r="A1976" t="str">
            <v>001.27.01180</v>
          </cell>
          <cell r="B1976" t="str">
            <v>Válvula para pia n. 1600 - steves 1 x 2 pol</v>
          </cell>
          <cell r="C1976" t="str">
            <v>UN</v>
          </cell>
          <cell r="D1976">
            <v>29.688700000000001</v>
          </cell>
        </row>
        <row r="1977">
          <cell r="A1977" t="str">
            <v>001.27.01200</v>
          </cell>
          <cell r="B1977" t="str">
            <v>Válvula para pia n. 1600 - steves 1 1/2 x 3.3/4</v>
          </cell>
          <cell r="C1977" t="str">
            <v>UN</v>
          </cell>
          <cell r="D1977">
            <v>30.278700000000001</v>
          </cell>
        </row>
        <row r="1978">
          <cell r="A1978" t="str">
            <v>001.28</v>
          </cell>
          <cell r="B1978" t="str">
            <v>INSTALAÇÕES HIDRÁULICAS - LOUÇAS E METAIS</v>
          </cell>
          <cell r="D1978">
            <v>7156.9705999999996</v>
          </cell>
        </row>
        <row r="1979">
          <cell r="A1979" t="str">
            <v>001.28.00020</v>
          </cell>
          <cell r="B1979" t="str">
            <v>Fornecimento e instalação de torneira de pressão para pia marca deca ref. c 1157 comprimento 210mm com arejador</v>
          </cell>
          <cell r="C1979" t="str">
            <v>UN</v>
          </cell>
          <cell r="D1979">
            <v>70.435400000000001</v>
          </cell>
        </row>
        <row r="1980">
          <cell r="A1980" t="str">
            <v>001.28.00040</v>
          </cell>
          <cell r="B1980" t="str">
            <v>Fornecimento e instalação de torneira de pressão para pia marca deca ref. 1158 c 39 de 1/2 pol</v>
          </cell>
          <cell r="C1980" t="str">
            <v>UN</v>
          </cell>
          <cell r="D1980">
            <v>44.525399999999998</v>
          </cell>
        </row>
        <row r="1981">
          <cell r="A1981" t="str">
            <v>001.28.00060</v>
          </cell>
          <cell r="B1981" t="str">
            <v>Fornecimento e instalação de torneira de pressão para pia marca deca ref. 1158 c 39 de 3/4 pol</v>
          </cell>
          <cell r="C1981" t="str">
            <v>UN</v>
          </cell>
          <cell r="D1981">
            <v>50.575400000000002</v>
          </cell>
        </row>
        <row r="1982">
          <cell r="A1982" t="str">
            <v>001.28.00080</v>
          </cell>
          <cell r="B1982" t="str">
            <v>Fornecimento e instalação de torneira de pressão para pia marca deca ref. 1159 c 39 de 1/2 pol com arejador</v>
          </cell>
          <cell r="C1982" t="str">
            <v>UN</v>
          </cell>
          <cell r="D1982">
            <v>58.635399999999997</v>
          </cell>
        </row>
        <row r="1983">
          <cell r="A1983" t="str">
            <v>001.28.00100</v>
          </cell>
          <cell r="B1983" t="str">
            <v>Fornecimento e instalação de torneira de pressão para pia marca deca ref. 1159 c 39 de 3/4 pol com arejador</v>
          </cell>
          <cell r="C1983" t="str">
            <v>UN</v>
          </cell>
          <cell r="D1983">
            <v>58.635399999999997</v>
          </cell>
        </row>
        <row r="1984">
          <cell r="A1984" t="str">
            <v>001.28.00120</v>
          </cell>
          <cell r="B1984" t="str">
            <v>Fornecimento e instalação de torneira de pressão para pia marca deca ref. 1167 c 40 tip mesa bica móvel</v>
          </cell>
          <cell r="C1984" t="str">
            <v>UN</v>
          </cell>
          <cell r="D1984">
            <v>82.535399999999996</v>
          </cell>
        </row>
        <row r="1985">
          <cell r="A1985" t="str">
            <v>001.28.00140</v>
          </cell>
          <cell r="B1985" t="str">
            <v>Fornecimento e instalação de torneira de pressão para pia marca deca cromada - tipo parede - bica móvelc 50 1168</v>
          </cell>
          <cell r="C1985" t="str">
            <v>UN</v>
          </cell>
          <cell r="D1985">
            <v>81.635400000000004</v>
          </cell>
        </row>
        <row r="1986">
          <cell r="A1986" t="str">
            <v>001.28.00160</v>
          </cell>
          <cell r="B1986" t="str">
            <v>Fornecimento e instalação de torneira de pressao p/ pia de cozinha - tipo parede - c 39 - bica móvel de 3/4 pol</v>
          </cell>
          <cell r="C1986" t="str">
            <v>UN</v>
          </cell>
          <cell r="D1986">
            <v>51.5154</v>
          </cell>
        </row>
        <row r="1987">
          <cell r="A1987" t="str">
            <v>001.28.00180</v>
          </cell>
          <cell r="B1987" t="str">
            <v>Fornecmento e instalação de torneira de pressão para pia de cozinha - docol mod. 1158 - 1/2 pol</v>
          </cell>
          <cell r="C1987" t="str">
            <v>UN</v>
          </cell>
          <cell r="D1987">
            <v>37.7254</v>
          </cell>
        </row>
        <row r="1988">
          <cell r="A1988" t="str">
            <v>001.28.00200</v>
          </cell>
          <cell r="B1988" t="str">
            <v>Fornecimento e instalação de torneira de pressão para pia de cozinha mod. 1544 - tipo parede - bica movel</v>
          </cell>
          <cell r="C1988" t="str">
            <v>UN</v>
          </cell>
          <cell r="D1988">
            <v>84.735399999999998</v>
          </cell>
        </row>
        <row r="1989">
          <cell r="A1989" t="str">
            <v>001.28.00220</v>
          </cell>
          <cell r="B1989" t="str">
            <v>Fornecimento e instalação de torneira de pressão para pia de cozinha - marca docol mod. 1158 - 3/4 pol</v>
          </cell>
          <cell r="C1989" t="str">
            <v>UN</v>
          </cell>
          <cell r="D1989">
            <v>37.675400000000003</v>
          </cell>
        </row>
        <row r="1990">
          <cell r="A1990" t="str">
            <v>001.28.00240</v>
          </cell>
          <cell r="B1990" t="str">
            <v>Fornecimento e instalação de torneira de pressão para pia de cozinha  - marca docol  mod. 1542 - tipo misturador p/ pia</v>
          </cell>
          <cell r="C1990" t="str">
            <v>UN</v>
          </cell>
          <cell r="D1990">
            <v>382.75689999999997</v>
          </cell>
        </row>
        <row r="1991">
          <cell r="A1991" t="str">
            <v>001.28.00260</v>
          </cell>
          <cell r="B1991" t="str">
            <v>Fornecimento e instalação de torneira de pvc para pia</v>
          </cell>
          <cell r="C1991" t="str">
            <v>UN</v>
          </cell>
          <cell r="D1991">
            <v>4.8796999999999997</v>
          </cell>
        </row>
        <row r="1992">
          <cell r="A1992" t="str">
            <v>001.28.00280</v>
          </cell>
          <cell r="B1992" t="str">
            <v>Fornecimento e instalação de torneira de pressão para lavatório marca deca ref. 1193 c 39 de 1/2 pol</v>
          </cell>
          <cell r="C1992" t="str">
            <v>UN</v>
          </cell>
          <cell r="D1992">
            <v>85.535399999999996</v>
          </cell>
        </row>
        <row r="1993">
          <cell r="A1993" t="str">
            <v>001.28.00300</v>
          </cell>
          <cell r="B1993" t="str">
            <v>Fornecimento e instalação de torneira de pressão para lavatório marca deca ref. 1194 c 45 de 1/2 pol</v>
          </cell>
          <cell r="C1993" t="str">
            <v>UN</v>
          </cell>
          <cell r="D1993">
            <v>117.1254</v>
          </cell>
        </row>
        <row r="1994">
          <cell r="A1994" t="str">
            <v>001.28.00320</v>
          </cell>
          <cell r="B1994" t="str">
            <v>Fornecimento e instalação de torneira de pressão para lavatório marca deca ref. 1199 c 50 de 1/2 pol</v>
          </cell>
          <cell r="C1994" t="str">
            <v>UN</v>
          </cell>
          <cell r="D1994">
            <v>62.145400000000002</v>
          </cell>
        </row>
        <row r="1995">
          <cell r="A1995" t="str">
            <v>001.28.00340</v>
          </cell>
          <cell r="B1995" t="str">
            <v>Fornecimento e instalação de torneira de pressão para lavatório 1/2 pol - mod. itapema - docol</v>
          </cell>
          <cell r="C1995" t="str">
            <v>UN</v>
          </cell>
          <cell r="D1995">
            <v>37.935400000000001</v>
          </cell>
        </row>
        <row r="1996">
          <cell r="A1996" t="str">
            <v>001.28.00360</v>
          </cell>
          <cell r="B1996" t="str">
            <v>Fornecimento e instalação de torneira de pvc para lavatorio</v>
          </cell>
          <cell r="C1996" t="str">
            <v>UN</v>
          </cell>
          <cell r="D1996">
            <v>7.2797000000000001</v>
          </cell>
        </row>
        <row r="1997">
          <cell r="A1997" t="str">
            <v>001.28.00380</v>
          </cell>
          <cell r="B1997" t="str">
            <v>Fornecimento e instalação de torneira para uso geral marca deca ref. 1152 c 39 de 1/2 pol</v>
          </cell>
          <cell r="C1997" t="str">
            <v>UN</v>
          </cell>
          <cell r="D1997">
            <v>37.255400000000002</v>
          </cell>
        </row>
        <row r="1998">
          <cell r="A1998" t="str">
            <v>001.28.00400</v>
          </cell>
          <cell r="B1998" t="str">
            <v>Fornecimento e instalação de torneira para uso geral marca deca ref. 1152 c 39 de 3/4 pol</v>
          </cell>
          <cell r="C1998" t="str">
            <v>UN</v>
          </cell>
          <cell r="D1998">
            <v>40.315399999999997</v>
          </cell>
        </row>
        <row r="1999">
          <cell r="A1999" t="str">
            <v>001.28.00420</v>
          </cell>
          <cell r="B1999" t="str">
            <v>Fornecimento e instalação de torneira para uso geral marca deca ref. 1154 c 39 de 1/2 pol com arejador</v>
          </cell>
          <cell r="C1999" t="str">
            <v>UN</v>
          </cell>
          <cell r="D1999">
            <v>43.685400000000001</v>
          </cell>
        </row>
        <row r="2000">
          <cell r="A2000" t="str">
            <v>001.28.00440</v>
          </cell>
          <cell r="B2000" t="str">
            <v>Fornecimento e instalação de torneira para uso geral marca deca ref. 1154 c 39 de 3/4 pol com arejador</v>
          </cell>
          <cell r="C2000" t="str">
            <v>UN</v>
          </cell>
          <cell r="D2000">
            <v>43.685400000000001</v>
          </cell>
        </row>
        <row r="2001">
          <cell r="A2001" t="str">
            <v>001.28.00460</v>
          </cell>
          <cell r="B2001" t="str">
            <v>Fornecimento e instalação de torneira para uso geral marca deca metalica para jardim com adaptador para mangueira</v>
          </cell>
          <cell r="C2001" t="str">
            <v>UN</v>
          </cell>
          <cell r="D2001">
            <v>29.885400000000001</v>
          </cell>
        </row>
        <row r="2002">
          <cell r="A2002" t="str">
            <v>001.28.00480</v>
          </cell>
          <cell r="B2002" t="str">
            <v>Fornecimento e instalação de torneira para uso geral marca deca ref. 1153 c 39 com adaptador para mangueira</v>
          </cell>
          <cell r="C2002" t="str">
            <v>UN</v>
          </cell>
          <cell r="D2002">
            <v>47.367600000000003</v>
          </cell>
        </row>
        <row r="2003">
          <cell r="A2003" t="str">
            <v>001.28.00500</v>
          </cell>
          <cell r="B2003" t="str">
            <v>Fornecimento e instalação de torneira para uso geral marca deca ref. 1153 c 39 de 1/2 pol (maq tauque)</v>
          </cell>
          <cell r="C2003" t="str">
            <v>UN</v>
          </cell>
          <cell r="D2003">
            <v>40.645400000000002</v>
          </cell>
        </row>
        <row r="2004">
          <cell r="A2004" t="str">
            <v>001.28.00520</v>
          </cell>
          <cell r="B2004" t="str">
            <v>Fornecimento e instalação de torneira p/ uso geral metálica p/ jardim c/ adaptador p/ mangueira mod.1130 -</v>
          </cell>
          <cell r="C2004" t="str">
            <v>UN</v>
          </cell>
          <cell r="D2004">
            <v>39.525399999999998</v>
          </cell>
        </row>
        <row r="2005">
          <cell r="A2005" t="str">
            <v>001.28.00540</v>
          </cell>
          <cell r="B2005" t="str">
            <v>Fornecimento e instalação de torneira p/ uso geral  metálica p/ tanque mod. 1130</v>
          </cell>
          <cell r="C2005" t="str">
            <v>UN</v>
          </cell>
          <cell r="D2005">
            <v>39.525399999999998</v>
          </cell>
        </row>
        <row r="2006">
          <cell r="A2006" t="str">
            <v>001.28.00560</v>
          </cell>
          <cell r="B2006" t="str">
            <v>Fornecimento e instalação de torneira de pvc para uso geral</v>
          </cell>
          <cell r="C2006" t="str">
            <v>UN</v>
          </cell>
          <cell r="D2006">
            <v>4.8796999999999997</v>
          </cell>
        </row>
        <row r="2007">
          <cell r="A2007" t="str">
            <v>001.28.00580</v>
          </cell>
          <cell r="B2007" t="str">
            <v>Fornecimento e instalação de torneira de pvc para tanque</v>
          </cell>
          <cell r="C2007" t="str">
            <v>UN</v>
          </cell>
          <cell r="D2007">
            <v>5.2797000000000001</v>
          </cell>
        </row>
        <row r="2008">
          <cell r="A2008" t="str">
            <v>001.28.00600</v>
          </cell>
          <cell r="B2008" t="str">
            <v>Fornecimento e instalação de ducha manual linha prata mod. c-50</v>
          </cell>
          <cell r="C2008" t="str">
            <v>UN</v>
          </cell>
          <cell r="D2008">
            <v>77.6554</v>
          </cell>
        </row>
        <row r="2009">
          <cell r="A2009" t="str">
            <v>001.28.00620</v>
          </cell>
          <cell r="B2009" t="str">
            <v>Fornecimento e instalação de lavatório c/ coluna mondiale - azalia - celite</v>
          </cell>
          <cell r="C2009" t="str">
            <v>UN</v>
          </cell>
          <cell r="D2009">
            <v>142.24780000000001</v>
          </cell>
        </row>
        <row r="2010">
          <cell r="A2010" t="str">
            <v>001.28.00640</v>
          </cell>
          <cell r="B2010" t="str">
            <v>Fornecimento e instalação de lavatório de plastico</v>
          </cell>
          <cell r="C2010" t="str">
            <v>UN</v>
          </cell>
          <cell r="D2010">
            <v>38.297800000000002</v>
          </cell>
        </row>
        <row r="2011">
          <cell r="A2011" t="str">
            <v>001.28.00660</v>
          </cell>
          <cell r="B2011" t="str">
            <v>Fornecimento e instalação de lavatório de louça l. ravena deca ou similar c/ col. na cor normal inclusive acessórios de fixação</v>
          </cell>
          <cell r="C2011" t="str">
            <v>UN</v>
          </cell>
          <cell r="D2011">
            <v>94.047799999999995</v>
          </cell>
        </row>
        <row r="2012">
          <cell r="A2012" t="str">
            <v>001.28.00680</v>
          </cell>
          <cell r="B2012" t="str">
            <v>Fornecimento e instalação de lavatório de louça ravena deca ou similar s/ coluna na cor normal inclusive acessorios de fixacao</v>
          </cell>
          <cell r="C2012" t="str">
            <v>UN</v>
          </cell>
          <cell r="D2012">
            <v>69.517799999999994</v>
          </cell>
        </row>
        <row r="2013">
          <cell r="A2013" t="str">
            <v>001.28.00700</v>
          </cell>
          <cell r="B2013" t="str">
            <v>Fornecimento e instalação de lavatório de louça branca com coluna de primeira inclusive acessórios de fixação</v>
          </cell>
          <cell r="C2013" t="str">
            <v>UN</v>
          </cell>
          <cell r="D2013">
            <v>75.647800000000004</v>
          </cell>
        </row>
        <row r="2014">
          <cell r="A2014" t="str">
            <v>001.28.00720</v>
          </cell>
          <cell r="B2014" t="str">
            <v>Fornecimento e instalação de lavatório de louça branca sem coluna de primeira inclusive acessórios de fixação</v>
          </cell>
          <cell r="C2014" t="str">
            <v>UN</v>
          </cell>
          <cell r="D2014">
            <v>52.437800000000003</v>
          </cell>
        </row>
        <row r="2015">
          <cell r="A2015" t="str">
            <v>001.28.00740</v>
          </cell>
          <cell r="B2015" t="str">
            <v>Fornecimento e instalação de cuba de sobrepor mod. l 35 da deca</v>
          </cell>
          <cell r="C2015" t="str">
            <v>UN</v>
          </cell>
          <cell r="D2015">
            <v>87.887799999999999</v>
          </cell>
        </row>
        <row r="2016">
          <cell r="A2016" t="str">
            <v>001.28.00760</v>
          </cell>
          <cell r="B2016" t="str">
            <v>Fornecimento e instalação de cuba de embutir(oval)mod.l.33</v>
          </cell>
          <cell r="C2016" t="str">
            <v>UN</v>
          </cell>
          <cell r="D2016">
            <v>53.590899999999998</v>
          </cell>
        </row>
        <row r="2017">
          <cell r="A2017" t="str">
            <v>001.28.00780</v>
          </cell>
          <cell r="B2017" t="str">
            <v>Fornecimento e instalação de cuba de louça para bancadas e lavatório de embutir oval 49.00 x 36.00 cm</v>
          </cell>
          <cell r="C2017" t="str">
            <v>UN</v>
          </cell>
          <cell r="D2017">
            <v>50.102400000000003</v>
          </cell>
        </row>
        <row r="2018">
          <cell r="A2018" t="str">
            <v>001.28.00800</v>
          </cell>
          <cell r="B2018" t="str">
            <v>Fornecimento e instalação de louça sanitária composto por bacia, lavatório com coluna da linha ravena deca ou similar inclusive assento ap oo nas cores normais</v>
          </cell>
          <cell r="C2018" t="str">
            <v>CJ</v>
          </cell>
          <cell r="D2018">
            <v>284.02440000000001</v>
          </cell>
        </row>
        <row r="2019">
          <cell r="A2019" t="str">
            <v>001.28.00820</v>
          </cell>
          <cell r="B2019" t="str">
            <v>Fornecimento e instalação de bacia santária de louça ravena deca ou similar na cor normal inclusive acessorios de fixacao</v>
          </cell>
          <cell r="C2019" t="str">
            <v>UN</v>
          </cell>
          <cell r="D2019">
            <v>102.68980000000001</v>
          </cell>
        </row>
        <row r="2020">
          <cell r="A2020" t="str">
            <v>001.28.00840</v>
          </cell>
          <cell r="B2020" t="str">
            <v>Fornecimento e instalação de bacia sanitária modelo ravena com cx. acoplada</v>
          </cell>
          <cell r="C2020" t="str">
            <v>UN</v>
          </cell>
          <cell r="D2020">
            <v>179.29169999999999</v>
          </cell>
        </row>
        <row r="2021">
          <cell r="A2021" t="str">
            <v>001.28.00860</v>
          </cell>
          <cell r="B2021" t="str">
            <v>Fornecimento e instalação de bacia sanitária modelo vogue  com cx. acoplada</v>
          </cell>
          <cell r="C2021" t="str">
            <v>UN</v>
          </cell>
          <cell r="D2021">
            <v>179.29169999999999</v>
          </cell>
        </row>
        <row r="2022">
          <cell r="A2022" t="str">
            <v>001.28.00880</v>
          </cell>
          <cell r="B2022" t="str">
            <v>Fornecimento e instalação de bacia sanitária de louça - celite mondiale marfim - incl. acessório para fixação</v>
          </cell>
          <cell r="C2022" t="str">
            <v>UN</v>
          </cell>
          <cell r="D2022">
            <v>124.48480000000001</v>
          </cell>
        </row>
        <row r="2023">
          <cell r="A2023" t="str">
            <v>001.28.00900</v>
          </cell>
          <cell r="B2023" t="str">
            <v>Fornecimento e instalação de bacia sanitária de louça - celite azalia com acessórios</v>
          </cell>
          <cell r="C2023" t="str">
            <v>UN</v>
          </cell>
          <cell r="D2023">
            <v>96.204800000000006</v>
          </cell>
        </row>
        <row r="2024">
          <cell r="A2024" t="str">
            <v>001.28.00920</v>
          </cell>
          <cell r="B2024" t="str">
            <v>Fornecimento e instalação de caixa de descarga para acoplar em bacia sanitaria</v>
          </cell>
          <cell r="C2024" t="str">
            <v>UN</v>
          </cell>
          <cell r="D2024">
            <v>110.5909</v>
          </cell>
        </row>
        <row r="2025">
          <cell r="A2025" t="str">
            <v>001.28.00940</v>
          </cell>
          <cell r="B2025" t="str">
            <v>Fornecimento e instalação de assento plastico p/ vaso sanitario, """"""""""""""""""""""""""""""""astra"""""""""""""""""""""""""""""""" ou similar</v>
          </cell>
          <cell r="C2025" t="str">
            <v>UN</v>
          </cell>
          <cell r="D2025">
            <v>15.052199999999999</v>
          </cell>
        </row>
        <row r="2026">
          <cell r="A2026" t="str">
            <v>001.28.00960</v>
          </cell>
          <cell r="B2026" t="str">
            <v>Fornecimento e instalação de assento celite mondiale - 090 gelo polar</v>
          </cell>
          <cell r="C2026" t="str">
            <v>UN</v>
          </cell>
          <cell r="D2026">
            <v>118.7522</v>
          </cell>
        </row>
        <row r="2027">
          <cell r="A2027" t="str">
            <v>001.28.00980</v>
          </cell>
          <cell r="B2027" t="str">
            <v>Fornecimento e instalação de assento azalia - celite</v>
          </cell>
          <cell r="C2027" t="str">
            <v>UN</v>
          </cell>
          <cell r="D2027">
            <v>28.0822</v>
          </cell>
        </row>
        <row r="2028">
          <cell r="A2028" t="str">
            <v>001.28.01000</v>
          </cell>
          <cell r="B2028" t="str">
            <v>Fornecimento e instalação de bidê de louça linha ravena deca ou similar na cor normal inclusive acessórios de fixação</v>
          </cell>
          <cell r="C2028" t="str">
            <v>UN</v>
          </cell>
          <cell r="D2028">
            <v>83.797799999999995</v>
          </cell>
        </row>
        <row r="2029">
          <cell r="A2029" t="str">
            <v>001.28.01020</v>
          </cell>
          <cell r="B2029" t="str">
            <v>Fornecimento e instalação de bidê de louça branca inclusive acessórios de fixação</v>
          </cell>
          <cell r="C2029" t="str">
            <v>UN</v>
          </cell>
          <cell r="D2029">
            <v>75.947800000000001</v>
          </cell>
        </row>
        <row r="2030">
          <cell r="A2030" t="str">
            <v>001.28.01040</v>
          </cell>
          <cell r="B2030" t="str">
            <v>Fornecimento e instalação de mictório de aço inoxidável de 1.20 m inclusive acessórios de fixação</v>
          </cell>
          <cell r="C2030" t="str">
            <v>UN</v>
          </cell>
          <cell r="D2030">
            <v>380.52390000000003</v>
          </cell>
        </row>
        <row r="2031">
          <cell r="A2031" t="str">
            <v>001.28.01060</v>
          </cell>
          <cell r="B2031" t="str">
            <v>Fornecimento e instalação de sifão de metal cromado de 1 x 1.5 pol para lavatório ou pia</v>
          </cell>
          <cell r="C2031" t="str">
            <v>UN</v>
          </cell>
          <cell r="D2031">
            <v>75.429100000000005</v>
          </cell>
        </row>
        <row r="2032">
          <cell r="A2032" t="str">
            <v>001.28.01080</v>
          </cell>
          <cell r="B2032" t="str">
            <v>Fornecimento e instalação de sifão de metal cromado de 1.5 x 1.5 pol para pia americana</v>
          </cell>
          <cell r="C2032" t="str">
            <v>UN</v>
          </cell>
          <cell r="D2032">
            <v>79.639099999999999</v>
          </cell>
        </row>
        <row r="2033">
          <cell r="A2033" t="str">
            <v>001.28.01100</v>
          </cell>
          <cell r="B2033" t="str">
            <v>Fornecimento e instalação de sifão de metal cromado de 2 x 1 pol para mictorio</v>
          </cell>
          <cell r="C2033" t="str">
            <v>UN</v>
          </cell>
          <cell r="D2033">
            <v>85.339100000000002</v>
          </cell>
        </row>
        <row r="2034">
          <cell r="A2034" t="str">
            <v>001.28.01120</v>
          </cell>
          <cell r="B2034" t="str">
            <v>Fornecimento e instalação de sifão de metal cromado de 1.1/4 x 1.5 pol para tanque</v>
          </cell>
          <cell r="C2034" t="str">
            <v>UN</v>
          </cell>
          <cell r="D2034">
            <v>79.909099999999995</v>
          </cell>
        </row>
        <row r="2035">
          <cell r="A2035" t="str">
            <v>001.28.01140</v>
          </cell>
          <cell r="B2035" t="str">
            <v>Fornecimento e instalação de sifão de pvc cromado de 1 x 1.5 pol para pia ou lavatorio</v>
          </cell>
          <cell r="C2035" t="str">
            <v>UN</v>
          </cell>
          <cell r="D2035">
            <v>8.9870000000000001</v>
          </cell>
        </row>
        <row r="2036">
          <cell r="A2036" t="str">
            <v>001.28.01160</v>
          </cell>
          <cell r="B2036" t="str">
            <v>Fornecimento e instalação de porta papel de louça  com rolete</v>
          </cell>
          <cell r="C2036" t="str">
            <v>UN</v>
          </cell>
          <cell r="D2036">
            <v>20.046299999999999</v>
          </cell>
        </row>
        <row r="2037">
          <cell r="A2037" t="str">
            <v>001.28.01180</v>
          </cell>
          <cell r="B2037" t="str">
            <v>Fornecimento e instalação de porta papel de metal cromado, fixado com bucha e parafuso</v>
          </cell>
          <cell r="C2037" t="str">
            <v>UN</v>
          </cell>
          <cell r="D2037">
            <v>13.391400000000001</v>
          </cell>
        </row>
        <row r="2038">
          <cell r="A2038" t="str">
            <v>001.28.01200</v>
          </cell>
          <cell r="B2038" t="str">
            <v>Fornecimento e instalação de porta papel de louça c/ rolete - celite</v>
          </cell>
          <cell r="C2038" t="str">
            <v>UN</v>
          </cell>
          <cell r="D2038">
            <v>28.372499999999999</v>
          </cell>
        </row>
        <row r="2039">
          <cell r="A2039" t="str">
            <v>001.28.01220</v>
          </cell>
          <cell r="B2039" t="str">
            <v>Fornecimento e instalação de porta papel de louça c/ rolete elegant - celite</v>
          </cell>
          <cell r="C2039" t="str">
            <v>UN</v>
          </cell>
          <cell r="D2039">
            <v>34.762500000000003</v>
          </cell>
        </row>
        <row r="2040">
          <cell r="A2040" t="str">
            <v>001.28.01240</v>
          </cell>
          <cell r="B2040" t="str">
            <v>Fornecimento e instalação de saboneteira de louça de primeira sem alça</v>
          </cell>
          <cell r="C2040" t="str">
            <v>UN</v>
          </cell>
          <cell r="D2040">
            <v>19.878499999999999</v>
          </cell>
        </row>
        <row r="2041">
          <cell r="A2041" t="str">
            <v>001.28.01260</v>
          </cell>
          <cell r="B2041" t="str">
            <v>Fornecimento e instalação de saboneteira para sabão líquido marca lalekla ou similar</v>
          </cell>
          <cell r="C2041" t="str">
            <v>UN</v>
          </cell>
          <cell r="D2041">
            <v>24.893899999999999</v>
          </cell>
        </row>
        <row r="2042">
          <cell r="A2042" t="str">
            <v>001.28.01280</v>
          </cell>
          <cell r="B2042" t="str">
            <v>Fornecimento e instalação de saboneteira de metal cromado, fixada com bucha e parafuso</v>
          </cell>
          <cell r="C2042" t="str">
            <v>UN</v>
          </cell>
          <cell r="D2042">
            <v>10.0814</v>
          </cell>
        </row>
        <row r="2043">
          <cell r="A2043" t="str">
            <v>001.28.01300</v>
          </cell>
          <cell r="B2043" t="str">
            <v>Fornecimento e instalação de porta toalha de louça tipo cabide simples</v>
          </cell>
          <cell r="C2043" t="str">
            <v>UN</v>
          </cell>
          <cell r="D2043">
            <v>13.7563</v>
          </cell>
        </row>
        <row r="2044">
          <cell r="A2044" t="str">
            <v>001.28.01320</v>
          </cell>
          <cell r="B2044" t="str">
            <v>Fornecimento e instalação de porta toalha de louça c/ barra de plástico</v>
          </cell>
          <cell r="C2044" t="str">
            <v>UN</v>
          </cell>
          <cell r="D2044">
            <v>28.372499999999999</v>
          </cell>
        </row>
        <row r="2045">
          <cell r="A2045" t="str">
            <v>001.28.01340</v>
          </cell>
          <cell r="B2045" t="str">
            <v>Fornecimento e instalação de porta toalha metálica para papel marca lalekla ou similar</v>
          </cell>
          <cell r="C2045" t="str">
            <v>UN</v>
          </cell>
          <cell r="D2045">
            <v>31.863900000000001</v>
          </cell>
        </row>
        <row r="2046">
          <cell r="A2046" t="str">
            <v>001.28.01360</v>
          </cell>
          <cell r="B2046" t="str">
            <v>Fornecimento e instalação de toalheiro - celite - argola</v>
          </cell>
          <cell r="C2046" t="str">
            <v>UN</v>
          </cell>
          <cell r="D2046">
            <v>26.036300000000001</v>
          </cell>
        </row>
        <row r="2047">
          <cell r="A2047" t="str">
            <v>001.28.01380</v>
          </cell>
          <cell r="B2047" t="str">
            <v>Fornecimento e instalação de cabide de louça simples - celite</v>
          </cell>
          <cell r="C2047" t="str">
            <v>UND</v>
          </cell>
          <cell r="D2047">
            <v>33.214799999999997</v>
          </cell>
        </row>
        <row r="2048">
          <cell r="A2048" t="str">
            <v>001.28.01400</v>
          </cell>
          <cell r="B2048" t="str">
            <v>Fornecimento e instalação de cabide de metal cromado, fixado com bucha e parafuso</v>
          </cell>
          <cell r="C2048" t="str">
            <v>UN</v>
          </cell>
          <cell r="D2048">
            <v>16.1614</v>
          </cell>
        </row>
        <row r="2049">
          <cell r="A2049" t="str">
            <v>001.28.01420</v>
          </cell>
          <cell r="B2049" t="str">
            <v>Fornecimento e instalação  de espelho para lavatorio com moldura simples e proteção de madeira na parte não espelhada dimensão 0.50 x 0.60 m</v>
          </cell>
          <cell r="C2049" t="str">
            <v>UN</v>
          </cell>
          <cell r="D2049">
            <v>37.372799999999998</v>
          </cell>
        </row>
        <row r="2050">
          <cell r="A2050" t="str">
            <v>001.28.01440</v>
          </cell>
          <cell r="B2050" t="str">
            <v>Fornecimento e instalação de espelho  para lavatório com moldura simples e proteção de madeira na parte não espelhada dim. 1.50 x 0.60 m</v>
          </cell>
          <cell r="C2050" t="str">
            <v>UN</v>
          </cell>
          <cell r="D2050">
            <v>50.115600000000001</v>
          </cell>
        </row>
        <row r="2051">
          <cell r="A2051" t="str">
            <v>001.28.01460</v>
          </cell>
          <cell r="B2051" t="str">
            <v>Fornecimento e instalação de chuveiro de pvc branco n. 1 da cipla ou similar</v>
          </cell>
          <cell r="C2051" t="str">
            <v>UN</v>
          </cell>
          <cell r="D2051">
            <v>7.3869999999999996</v>
          </cell>
        </row>
        <row r="2052">
          <cell r="A2052" t="str">
            <v>001.28.01480</v>
          </cell>
          <cell r="B2052" t="str">
            <v>Fornecimento e instalação de chuveiro de pvc cromado n. 2 da cipla ou similar</v>
          </cell>
          <cell r="C2052" t="str">
            <v>UN</v>
          </cell>
          <cell r="D2052">
            <v>15.077</v>
          </cell>
        </row>
        <row r="2053">
          <cell r="A2053" t="str">
            <v>001.28.01500</v>
          </cell>
          <cell r="B2053" t="str">
            <v>Fornecimento e instalação de chuveiro de luxo com articulacao cromada ref. 1994 deca ou similar 1/2 pol</v>
          </cell>
          <cell r="C2053" t="str">
            <v>UN</v>
          </cell>
          <cell r="D2053">
            <v>147.99430000000001</v>
          </cell>
        </row>
        <row r="2054">
          <cell r="A2054" t="str">
            <v>001.28.01520</v>
          </cell>
          <cell r="B2054" t="str">
            <v>Fornecimento e instalação de chuveiro simples com articulacao cromada ref. 1995 deca ou similar 1/2 pol</v>
          </cell>
          <cell r="C2054" t="str">
            <v>UN</v>
          </cell>
          <cell r="D2054">
            <v>108.9943</v>
          </cell>
        </row>
        <row r="2055">
          <cell r="A2055" t="str">
            <v>001.28.01540</v>
          </cell>
          <cell r="B2055" t="str">
            <v>Fornecimento e instalação de chuveiro eletrico para 2500 w / 220 v lorenzetti ou similar</v>
          </cell>
          <cell r="C2055" t="str">
            <v>UN</v>
          </cell>
          <cell r="D2055">
            <v>98.631799999999998</v>
          </cell>
        </row>
        <row r="2056">
          <cell r="A2056" t="str">
            <v>001.28.01560</v>
          </cell>
          <cell r="B2056" t="str">
            <v>Fornecimento e instalação sistema conjugado chuveiro lava olhos acionamento instantãneo ref. wl-1cl5 da mont lab ou similar</v>
          </cell>
          <cell r="C2056" t="str">
            <v>UN</v>
          </cell>
          <cell r="D2056">
            <v>1422.635</v>
          </cell>
        </row>
        <row r="2057">
          <cell r="A2057" t="str">
            <v>001.28.01580</v>
          </cell>
          <cell r="B2057" t="str">
            <v>Fornecimento e instalação de ducha de pvc cromado articulavel 1/2 pol cipla ou similar</v>
          </cell>
          <cell r="C2057" t="str">
            <v>UN</v>
          </cell>
          <cell r="D2057">
            <v>7.3869999999999996</v>
          </cell>
        </row>
        <row r="2058">
          <cell r="A2058" t="str">
            <v>001.28.01600</v>
          </cell>
          <cell r="B2058" t="str">
            <v>Fornecimento e instalação de ducha ss corona com 3 temperaturas</v>
          </cell>
          <cell r="C2058" t="str">
            <v>UN</v>
          </cell>
          <cell r="D2058">
            <v>27.681799999999999</v>
          </cell>
        </row>
        <row r="2059">
          <cell r="A2059" t="str">
            <v>001.28.01620</v>
          </cell>
          <cell r="B2059" t="str">
            <v>Fornecimento e instalação de tubo de descida para vávula de descarga de 1 1/2 pol de pvc rigido</v>
          </cell>
          <cell r="C2059" t="str">
            <v>UN</v>
          </cell>
          <cell r="D2059">
            <v>8.3670000000000009</v>
          </cell>
        </row>
        <row r="2060">
          <cell r="A2060" t="str">
            <v>001.28.01640</v>
          </cell>
          <cell r="B2060" t="str">
            <v>Fornecimento e instalação de ligação  para bacia sanitária em tubo em pvc rigido branco de 40mm</v>
          </cell>
          <cell r="C2060" t="str">
            <v>UN</v>
          </cell>
          <cell r="D2060">
            <v>7.2195</v>
          </cell>
        </row>
        <row r="2061">
          <cell r="A2061" t="str">
            <v>001.28.01660</v>
          </cell>
          <cell r="B2061" t="str">
            <v>Fornecimento e instalação de ligação para bacia sanitária tubo em pvc rigido cromado de 40mm</v>
          </cell>
          <cell r="C2061" t="str">
            <v>UN</v>
          </cell>
          <cell r="D2061">
            <v>11.269500000000001</v>
          </cell>
        </row>
        <row r="2062">
          <cell r="A2062" t="str">
            <v>001.28.01680</v>
          </cell>
          <cell r="B2062" t="str">
            <v>Fornecimento e instalação de ligação para bacia sanitária tubo em metal cromado de 40mm</v>
          </cell>
          <cell r="C2062" t="str">
            <v>UN</v>
          </cell>
          <cell r="D2062">
            <v>15.2195</v>
          </cell>
        </row>
        <row r="2063">
          <cell r="A2063" t="str">
            <v>001.28.01700</v>
          </cell>
          <cell r="B2063" t="str">
            <v>Fornecimento e instalação de ligação para bacia sanitária em bolsa de borracha</v>
          </cell>
          <cell r="C2063" t="str">
            <v>UN</v>
          </cell>
          <cell r="D2063">
            <v>2.9904999999999999</v>
          </cell>
        </row>
        <row r="2064">
          <cell r="A2064" t="str">
            <v>001.28.01720</v>
          </cell>
          <cell r="B2064" t="str">
            <v>Fornecimento e instalação de caixa de descarga externa inclusive tubo de descarga e acessórios</v>
          </cell>
          <cell r="C2064" t="str">
            <v>CJ</v>
          </cell>
          <cell r="D2064">
            <v>79.4739</v>
          </cell>
        </row>
        <row r="2065">
          <cell r="A2065" t="str">
            <v>001.28.01740</v>
          </cell>
          <cell r="B2065" t="str">
            <v>Fornecimento e instalação de caixa de descarga de emb. inclusive tubo de descarga e acessórios</v>
          </cell>
          <cell r="C2065" t="str">
            <v>CJ</v>
          </cell>
          <cell r="D2065">
            <v>79.4739</v>
          </cell>
        </row>
        <row r="2066">
          <cell r="A2066" t="str">
            <v>001.28.01760</v>
          </cell>
          <cell r="B2066" t="str">
            <v>Fornecimento e instalação de caixa de descarga para acoplar em bacia sanitária</v>
          </cell>
          <cell r="C2066" t="str">
            <v>UN</v>
          </cell>
          <cell r="D2066">
            <v>110.5909</v>
          </cell>
        </row>
        <row r="2067">
          <cell r="A2067" t="str">
            <v>001.28.01780</v>
          </cell>
          <cell r="B2067" t="str">
            <v>Fornecimento e instalação de engate no. 3 com terminais de 1/2 pol e mangueira flexíel branca, de 30 cm,</v>
          </cell>
          <cell r="C2067" t="str">
            <v>UN</v>
          </cell>
          <cell r="D2067">
            <v>3.9535</v>
          </cell>
        </row>
        <row r="2068">
          <cell r="A2068" t="str">
            <v>001.28.01800</v>
          </cell>
          <cell r="B2068" t="str">
            <v>Fornecimento e colocação de engate no. 5 com terminais cromados de 1/2 pol e mangueira flexível, de 40 cm,</v>
          </cell>
          <cell r="C2068" t="str">
            <v>UN</v>
          </cell>
          <cell r="D2068">
            <v>15.0435</v>
          </cell>
        </row>
        <row r="2069">
          <cell r="A2069" t="str">
            <v>001.28.01820</v>
          </cell>
          <cell r="B2069" t="str">
            <v>Fornecimento e instalação de ligação para saída de vaso sanitário pvc branco  diam.100 mm</v>
          </cell>
          <cell r="C2069" t="str">
            <v>UN</v>
          </cell>
          <cell r="D2069">
            <v>21.452200000000001</v>
          </cell>
        </row>
        <row r="2070">
          <cell r="A2070" t="str">
            <v>001.29</v>
          </cell>
          <cell r="B2070" t="str">
            <v>INSTALAÇÕES HIDRÁULICAS - CUBAS E TANQUE</v>
          </cell>
          <cell r="D2070">
            <v>6835.7408999999998</v>
          </cell>
        </row>
        <row r="2071">
          <cell r="A2071" t="str">
            <v>001.29.00020</v>
          </cell>
          <cell r="B2071" t="str">
            <v>Fornecimento e instalação de cuba de aço inox inclusive válvula americana n.1 - 46.5 x 31 x 15 cm</v>
          </cell>
          <cell r="C2071" t="str">
            <v>UN</v>
          </cell>
          <cell r="D2071">
            <v>102.02630000000001</v>
          </cell>
        </row>
        <row r="2072">
          <cell r="A2072" t="str">
            <v>001.29.00040</v>
          </cell>
          <cell r="B2072" t="str">
            <v>Fornecimento e instalação de cuba de aço inox inclusive válvula americana n.2 - 56.0 x 33.5 x 15 cm</v>
          </cell>
          <cell r="C2072" t="str">
            <v>UN</v>
          </cell>
          <cell r="D2072">
            <v>118.02630000000001</v>
          </cell>
        </row>
        <row r="2073">
          <cell r="A2073" t="str">
            <v>001.29.00060</v>
          </cell>
          <cell r="B2073" t="str">
            <v>Forneicmento e instalação de cuba de aço inox inclusive válvula americana - 40x40x20 cm</v>
          </cell>
          <cell r="C2073" t="str">
            <v>UN</v>
          </cell>
          <cell r="D2073">
            <v>45.988100000000003</v>
          </cell>
        </row>
        <row r="2074">
          <cell r="A2074" t="str">
            <v>001.29.00080</v>
          </cell>
          <cell r="B2074" t="str">
            <v>Fornecimento e instalação de cuba de aço inox inclusive válvula americana dupla 82 x 34 x 15 cm</v>
          </cell>
          <cell r="C2074" t="str">
            <v>UN</v>
          </cell>
          <cell r="D2074">
            <v>114.7409</v>
          </cell>
        </row>
        <row r="2075">
          <cell r="A2075" t="str">
            <v>001.29.00100</v>
          </cell>
          <cell r="B2075" t="str">
            <v>Fornecimento e instalação de banca ou tampo em aço inoxidável n.o de 1.20x0.60m com 1 cuba</v>
          </cell>
          <cell r="C2075" t="str">
            <v>UN</v>
          </cell>
          <cell r="D2075">
            <v>277.16820000000001</v>
          </cell>
        </row>
        <row r="2076">
          <cell r="A2076" t="str">
            <v>001.29.00120</v>
          </cell>
          <cell r="B2076" t="str">
            <v>Fornecimento e instalação de banca ou tampo em aço inoxidável n.2 de 1.50x0.60m com 1 cuba</v>
          </cell>
          <cell r="C2076" t="str">
            <v>UN</v>
          </cell>
          <cell r="D2076">
            <v>162.47819999999999</v>
          </cell>
        </row>
        <row r="2077">
          <cell r="A2077" t="str">
            <v>001.29.00140</v>
          </cell>
          <cell r="B2077" t="str">
            <v>Fornecimento e instalação de banca ou tampo em aço inoxidável n.2 de 1.80x0.60m com 1 cuba</v>
          </cell>
          <cell r="C2077" t="str">
            <v>UN</v>
          </cell>
          <cell r="D2077">
            <v>256.21820000000002</v>
          </cell>
        </row>
        <row r="2078">
          <cell r="A2078" t="str">
            <v>001.29.00160</v>
          </cell>
          <cell r="B2078" t="str">
            <v>Fornecimento e instalação de banca ou tampo em aço inoxidável n.2 de 2.00x0.60m com 1 cuba</v>
          </cell>
          <cell r="C2078" t="str">
            <v>UN</v>
          </cell>
          <cell r="D2078">
            <v>293.85820000000001</v>
          </cell>
        </row>
        <row r="2079">
          <cell r="A2079" t="str">
            <v>001.29.00180</v>
          </cell>
          <cell r="B2079" t="str">
            <v>Fornecimento e instalação de banca ou tampo em aço inoxidável n.334 de 2.00x0.60m com 2 cubas p/ ud</v>
          </cell>
          <cell r="C2079" t="str">
            <v>UN</v>
          </cell>
          <cell r="D2079">
            <v>355.21820000000002</v>
          </cell>
        </row>
        <row r="2080">
          <cell r="A2080" t="str">
            <v>001.29.00200</v>
          </cell>
          <cell r="B2080" t="str">
            <v>Fornecimento e instalação de banca ou tampo em aço inoxidável da eternox revestida d1800mb c/ 1 cuba no centro, de 1,80m</v>
          </cell>
          <cell r="C2080" t="str">
            <v>UN</v>
          </cell>
          <cell r="D2080">
            <v>276.8682</v>
          </cell>
        </row>
        <row r="2081">
          <cell r="A2081" t="str">
            <v>001.29.00220</v>
          </cell>
          <cell r="B2081" t="str">
            <v>Fornecimento e instalação de banca ou tampo em aço inoxidável da eternox revestida e1800mb c/ 1 cuba no centro, de 1,80m</v>
          </cell>
          <cell r="C2081" t="str">
            <v>UN</v>
          </cell>
          <cell r="D2081">
            <v>277.16820000000001</v>
          </cell>
        </row>
        <row r="2082">
          <cell r="A2082" t="str">
            <v>001.29.00240</v>
          </cell>
          <cell r="B2082" t="str">
            <v>Fornecimento e instalação de banca ou tampo em aço inoxidável da eternox revestida 2000mb 2c c/ 2 cubas no centro, de 2,00m</v>
          </cell>
          <cell r="C2082" t="str">
            <v>UN</v>
          </cell>
          <cell r="D2082">
            <v>331.21820000000002</v>
          </cell>
        </row>
        <row r="2083">
          <cell r="A2083" t="str">
            <v>001.29.00260</v>
          </cell>
          <cell r="B2083" t="str">
            <v>Fornecimento e instalação de banca ou tampo em aço inoxidável da eternox revestida d1600mb c/ 1 cuba no centro</v>
          </cell>
          <cell r="C2083" t="str">
            <v>UN</v>
          </cell>
          <cell r="D2083">
            <v>162.47819999999999</v>
          </cell>
        </row>
        <row r="2084">
          <cell r="A2084" t="str">
            <v>001.29.00280</v>
          </cell>
          <cell r="B2084" t="str">
            <v>Fornecimento e instalação de banca ou tampo em aço inoxidável da eternox revestida 1800mb 2c c/ 2 cubas no centro</v>
          </cell>
          <cell r="C2084" t="str">
            <v>UN</v>
          </cell>
          <cell r="D2084">
            <v>313.25819999999999</v>
          </cell>
        </row>
        <row r="2085">
          <cell r="A2085" t="str">
            <v>001.29.00300</v>
          </cell>
          <cell r="B2085" t="str">
            <v>Fornecimento e instalação de banca ou tampo em aço inoxidável da eternox revestida cuba dupla de 82x34x14cm</v>
          </cell>
          <cell r="C2085" t="str">
            <v>UN</v>
          </cell>
          <cell r="D2085">
            <v>106.1982</v>
          </cell>
        </row>
        <row r="2086">
          <cell r="A2086" t="str">
            <v>001.29.00320</v>
          </cell>
          <cell r="B2086" t="str">
            <v>Fornecimento e instalação de banca ou tampo em aço inoxidável da eternox revestido e1800mb com 2 cubas lado direito</v>
          </cell>
          <cell r="C2086" t="str">
            <v>UN</v>
          </cell>
          <cell r="D2086">
            <v>313.25819999999999</v>
          </cell>
        </row>
        <row r="2087">
          <cell r="A2087" t="str">
            <v>001.29.00340</v>
          </cell>
          <cell r="B2087" t="str">
            <v>Fornecimento e instalação de banca ou tampo em aço inoxidável da eternox revestido e1800mb com 2 cubas lado direito</v>
          </cell>
          <cell r="C2087" t="str">
            <v>UN</v>
          </cell>
          <cell r="D2087">
            <v>313.25819999999999</v>
          </cell>
        </row>
        <row r="2088">
          <cell r="A2088" t="str">
            <v>001.29.00360</v>
          </cell>
          <cell r="B2088" t="str">
            <v>Fornecimento e instalação de banca ou tampo em aço inoxidável da eternox revestida de 2.60 x 0.55 m c/ 1 cuba e valvula</v>
          </cell>
          <cell r="C2088" t="str">
            <v>UN</v>
          </cell>
          <cell r="D2088">
            <v>162.47819999999999</v>
          </cell>
        </row>
        <row r="2089">
          <cell r="A2089" t="str">
            <v>001.29.00380</v>
          </cell>
          <cell r="B2089" t="str">
            <v>Fornecimento e instalação de banca de granilite fundida na obra com espessura de 0.05 m</v>
          </cell>
          <cell r="C2089" t="str">
            <v>M2</v>
          </cell>
          <cell r="D2089">
            <v>79.511399999999995</v>
          </cell>
        </row>
        <row r="2090">
          <cell r="A2090" t="str">
            <v>001.29.00400</v>
          </cell>
          <cell r="B2090" t="str">
            <v>Fornecimento e instalação de bancada em ardósia polida 1.50 x 0.60 com 1 cuba inox 40.00x40.00x15.00</v>
          </cell>
          <cell r="C2090" t="str">
            <v>UN</v>
          </cell>
          <cell r="D2090">
            <v>178.5839</v>
          </cell>
        </row>
        <row r="2091">
          <cell r="A2091" t="str">
            <v>001.29.00420</v>
          </cell>
          <cell r="B2091" t="str">
            <v>Fornecimento e instalação de banca de mármore sintético c/ 01 cuba no centro , de 1.80m</v>
          </cell>
          <cell r="C2091" t="str">
            <v>UN</v>
          </cell>
          <cell r="D2091">
            <v>76.8416</v>
          </cell>
        </row>
        <row r="2092">
          <cell r="A2092" t="str">
            <v>001.29.00440</v>
          </cell>
          <cell r="B2092" t="str">
            <v>Forneicmento e instalação de banca de mármore sintético c/ 02 cubas no centro , de 1.80m</v>
          </cell>
          <cell r="C2092" t="str">
            <v>UN</v>
          </cell>
          <cell r="D2092">
            <v>76.8416</v>
          </cell>
        </row>
        <row r="2093">
          <cell r="A2093" t="str">
            <v>001.29.00460</v>
          </cell>
          <cell r="B2093" t="str">
            <v>Fornecimento e instalação de banca de mármore sintético com uma cuba - 120.00x54.00cm</v>
          </cell>
          <cell r="C2093" t="str">
            <v>UN</v>
          </cell>
          <cell r="D2093">
            <v>47.221600000000002</v>
          </cell>
        </row>
        <row r="2094">
          <cell r="A2094" t="str">
            <v>001.29.00480</v>
          </cell>
          <cell r="B2094" t="str">
            <v>Fornecimento e instalação de bancada em aço inox 316 1.90 x 0.80 formado por peças estampadas sem emendas visíveis, com 2 cubas em aço inox 316 estampado sem cantos vivos, nas dimensões (40x60x40)cm</v>
          </cell>
          <cell r="C2094" t="str">
            <v>UN</v>
          </cell>
          <cell r="D2094">
            <v>349.62389999999999</v>
          </cell>
        </row>
        <row r="2095">
          <cell r="A2095" t="str">
            <v>001.29.00500</v>
          </cell>
          <cell r="B2095" t="str">
            <v>Fornecimento e instalação de bancada em aço inox 316 2.20 x 0.80 formado por peças estampadas sem emendas visíveis, com 2 cubas em aço inox 316 estampado sem cantos vivos, nas dimensões (40x60x40)cm</v>
          </cell>
          <cell r="C2095" t="str">
            <v>UN</v>
          </cell>
          <cell r="D2095">
            <v>368.09390000000002</v>
          </cell>
        </row>
        <row r="2096">
          <cell r="A2096" t="str">
            <v>001.29.00520</v>
          </cell>
          <cell r="B2096" t="str">
            <v>Fornecimento e instalação de bancada seca em aço inox 316 1.80 x 0.80 formado por peças estampadas sem emendas visíveis</v>
          </cell>
          <cell r="C2096" t="str">
            <v>UN</v>
          </cell>
          <cell r="D2096">
            <v>313.23390000000001</v>
          </cell>
        </row>
        <row r="2097">
          <cell r="A2097" t="str">
            <v>001.29.00540</v>
          </cell>
          <cell r="B2097" t="str">
            <v>Fornecimento e instalação de cuba dupla com válvula, 82x34x14 cm</v>
          </cell>
          <cell r="C2097" t="str">
            <v>UN</v>
          </cell>
          <cell r="D2097">
            <v>112.8124</v>
          </cell>
        </row>
        <row r="2098">
          <cell r="A2098" t="str">
            <v>001.29.00560</v>
          </cell>
          <cell r="B2098" t="str">
            <v>Fornecimento e instalação de cuba simples de 400.00mmx340.00mmx140.00mm (p) , aco inox eternox</v>
          </cell>
          <cell r="C2098" t="str">
            <v>UN</v>
          </cell>
          <cell r="D2098">
            <v>92.621600000000001</v>
          </cell>
        </row>
        <row r="2099">
          <cell r="A2099" t="str">
            <v>001.29.00580</v>
          </cell>
          <cell r="B2099" t="str">
            <v>Fornecimento e instalação de cuba de aço inox, inclusive válvula americana nº 1 - 46.50 x 31.00 x 15.00 cm</v>
          </cell>
          <cell r="C2099" t="str">
            <v>UN</v>
          </cell>
          <cell r="D2099">
            <v>100.9881</v>
          </cell>
        </row>
        <row r="2100">
          <cell r="A2100" t="str">
            <v>001.29.00600</v>
          </cell>
          <cell r="B2100" t="str">
            <v>Fornecimento e instalação de cuba de aço inox, inclusive válvula americana nº 2 - 56.00 x 33.50 x 15.00 cm</v>
          </cell>
          <cell r="C2100" t="str">
            <v>UN</v>
          </cell>
          <cell r="D2100">
            <v>116.9881</v>
          </cell>
        </row>
        <row r="2101">
          <cell r="A2101" t="str">
            <v>001.29.00620</v>
          </cell>
          <cell r="B2101" t="str">
            <v>Fornecimento e instalação de cuba dupla 82.00 x 34.00 x 15.00 cm</v>
          </cell>
          <cell r="C2101" t="str">
            <v>UN</v>
          </cell>
          <cell r="D2101">
            <v>116.9881</v>
          </cell>
        </row>
        <row r="2102">
          <cell r="A2102" t="str">
            <v>001.29.00640</v>
          </cell>
          <cell r="B2102" t="str">
            <v>Fornecimento e instalação de tanque para lavar roupa pré-moldado de concreto modelo simples dim. 60 x 60 cm</v>
          </cell>
          <cell r="C2102" t="str">
            <v>UN</v>
          </cell>
          <cell r="D2102">
            <v>37.030299999999997</v>
          </cell>
        </row>
        <row r="2103">
          <cell r="A2103" t="str">
            <v>001.29.00660</v>
          </cell>
          <cell r="B2103" t="str">
            <v>Fornecimento e instalação de tanque para lavar roupa pre-moldado de concreto, 3 cubas, dim. 0,60x1,80m</v>
          </cell>
          <cell r="C2103" t="str">
            <v>UN</v>
          </cell>
          <cell r="D2103">
            <v>62.443199999999997</v>
          </cell>
        </row>
        <row r="2104">
          <cell r="A2104" t="str">
            <v>001.29.00680</v>
          </cell>
          <cell r="B2104" t="str">
            <v>Fornecimento e instalação de tanque para lavar roupa de louca branca tamanho médio com coluna</v>
          </cell>
          <cell r="C2104" t="str">
            <v>UN</v>
          </cell>
          <cell r="D2104">
            <v>186.5102</v>
          </cell>
        </row>
        <row r="2105">
          <cell r="A2105" t="str">
            <v>001.29.00700</v>
          </cell>
          <cell r="B2105" t="str">
            <v>Fornecimento e instalação de tanque para lavar roupa de louca branca tamanho médio sem coluna</v>
          </cell>
          <cell r="C2105" t="str">
            <v>UN</v>
          </cell>
          <cell r="D2105">
            <v>155.9102</v>
          </cell>
        </row>
        <row r="2106">
          <cell r="A2106" t="str">
            <v>001.29.00720</v>
          </cell>
          <cell r="B2106" t="str">
            <v>Fornecimento e instalação de tanque - celite - medio branco - c/ coluna r-002.05 c/ válvula</v>
          </cell>
          <cell r="C2106" t="str">
            <v>UN</v>
          </cell>
          <cell r="D2106">
            <v>157.33029999999999</v>
          </cell>
        </row>
        <row r="2107">
          <cell r="A2107" t="str">
            <v>001.29.00740</v>
          </cell>
          <cell r="B2107" t="str">
            <v>Fornecimento e instalação de tanque decoralite simples - tam-03 - c/ valvula</v>
          </cell>
          <cell r="C2107" t="str">
            <v>UN</v>
          </cell>
          <cell r="D2107">
            <v>188.3124</v>
          </cell>
        </row>
        <row r="2108">
          <cell r="A2108" t="str">
            <v>001.29.00760</v>
          </cell>
          <cell r="B2108" t="str">
            <v>Fornecimento e instalação de tanque de plástico - pequeno</v>
          </cell>
          <cell r="C2108" t="str">
            <v>UN</v>
          </cell>
          <cell r="D2108">
            <v>35.947800000000001</v>
          </cell>
        </row>
        <row r="2109">
          <cell r="A2109" t="str">
            <v>001.30</v>
          </cell>
          <cell r="B2109" t="str">
            <v>INSTALAÇÕES SANITÁRIAS - PRIMÁRIO E SECUNDÁRIO</v>
          </cell>
          <cell r="D2109">
            <v>35716.085599999999</v>
          </cell>
        </row>
        <row r="2110">
          <cell r="A2110" t="str">
            <v>001.30.00020</v>
          </cell>
          <cell r="B2110" t="str">
            <v>Fornecimento e instalação de tubo leve de pvc rígido branco c/ ponta e bolsa lisa em barra 6 m diâmetro 450 mm</v>
          </cell>
          <cell r="C2110" t="str">
            <v>ML</v>
          </cell>
          <cell r="D2110">
            <v>78.284999999999997</v>
          </cell>
        </row>
        <row r="2111">
          <cell r="A2111" t="str">
            <v>001.30.00040</v>
          </cell>
          <cell r="B2111" t="str">
            <v>Fornecimento e instalação de tubo leve de pvc rígido branco c/ ponta e bolsa lisa em barra 6 m diâmetro 400 mm</v>
          </cell>
          <cell r="C2111" t="str">
            <v>ML</v>
          </cell>
          <cell r="D2111">
            <v>79.056600000000003</v>
          </cell>
        </row>
        <row r="2112">
          <cell r="A2112" t="str">
            <v>001.30.00060</v>
          </cell>
          <cell r="B2112" t="str">
            <v>Fornecimento e instalação de tubo leve de pvc rígido branco c/ ponta e bolsa lisa em barra 6 m diâmetro 300 mm</v>
          </cell>
          <cell r="C2112" t="str">
            <v>ML</v>
          </cell>
          <cell r="D2112">
            <v>52.088000000000001</v>
          </cell>
        </row>
        <row r="2113">
          <cell r="A2113" t="str">
            <v>001.30.00080</v>
          </cell>
          <cell r="B2113" t="str">
            <v>Fornecimento e instalaçao de tubo leve de pvc rígido branco c/ ponta e bolsa lisa em barra 6 m diâmetro 250 mm</v>
          </cell>
          <cell r="C2113" t="str">
            <v>ML</v>
          </cell>
          <cell r="D2113">
            <v>31.425000000000001</v>
          </cell>
        </row>
        <row r="2114">
          <cell r="A2114" t="str">
            <v>001.30.00100</v>
          </cell>
          <cell r="B2114" t="str">
            <v>Fornecimento e instalação de tubo leve de pvc rígido branco c/ ponta e bolsa lisa em barra 6 m diâmetro 200 mm</v>
          </cell>
          <cell r="C2114" t="str">
            <v>ML</v>
          </cell>
          <cell r="D2114">
            <v>21.375499999999999</v>
          </cell>
        </row>
        <row r="2115">
          <cell r="A2115" t="str">
            <v>001.30.00120</v>
          </cell>
          <cell r="B2115" t="str">
            <v>Fornecimento e instalação de tubo leve de pvc rígido branco c/ ponta e bolsa lisa em barra 6 m diâmetro 150 mm</v>
          </cell>
          <cell r="C2115" t="str">
            <v>ML</v>
          </cell>
          <cell r="D2115">
            <v>20.812200000000001</v>
          </cell>
        </row>
        <row r="2116">
          <cell r="A2116" t="str">
            <v>001.30.00140</v>
          </cell>
          <cell r="B2116" t="str">
            <v>Fornecimento e instalação de tubo leve de pvc rígido branco c/ ponta e bolsa lisa em barra 6 m diâmetro 125 mm</v>
          </cell>
          <cell r="C2116" t="str">
            <v>ML</v>
          </cell>
          <cell r="D2116">
            <v>18.3781</v>
          </cell>
        </row>
        <row r="2117">
          <cell r="A2117" t="str">
            <v>001.30.00160</v>
          </cell>
          <cell r="B2117" t="str">
            <v>Fornecimento e instalação de tubo de pvc rígido cor branca com ponta e bolsa em barra de 6 m diâmetro 100 mm</v>
          </cell>
          <cell r="C2117" t="str">
            <v>ML</v>
          </cell>
          <cell r="D2117">
            <v>5.6124999999999998</v>
          </cell>
        </row>
        <row r="2118">
          <cell r="A2118" t="str">
            <v>001.30.00180</v>
          </cell>
          <cell r="B2118" t="str">
            <v>Fornecimento e instalação de tubo de pvc rígido cor branca com ponta e bolsa em barra de 6 m diâmetro 75 mm</v>
          </cell>
          <cell r="C2118" t="str">
            <v>ML</v>
          </cell>
          <cell r="D2118">
            <v>6.5316000000000001</v>
          </cell>
        </row>
        <row r="2119">
          <cell r="A2119" t="str">
            <v>001.30.00200</v>
          </cell>
          <cell r="B2119" t="str">
            <v>Fornecimento e instalação de tubo de pvc rígido cor branca com ponta e bolsa em barra de 6 m diâmetro 50 mm</v>
          </cell>
          <cell r="C2119" t="str">
            <v>ML</v>
          </cell>
          <cell r="D2119">
            <v>5.0678999999999998</v>
          </cell>
        </row>
        <row r="2120">
          <cell r="A2120" t="str">
            <v>001.30.00220</v>
          </cell>
          <cell r="B2120" t="str">
            <v>Fornecimento e instalação de tubo de pvc rígido cor branca com ponta e bolsa em barra de 6m diâmetro 40 mm</v>
          </cell>
          <cell r="C2120" t="str">
            <v>ML</v>
          </cell>
          <cell r="D2120">
            <v>3.0478999999999998</v>
          </cell>
        </row>
        <row r="2121">
          <cell r="A2121" t="str">
            <v>001.30.00240</v>
          </cell>
          <cell r="B2121" t="str">
            <v>Fornecimento e instalação de curva 90º de pvc rígido cor branca  diam.100 mm</v>
          </cell>
          <cell r="C2121" t="str">
            <v>UN</v>
          </cell>
          <cell r="D2121">
            <v>12.165100000000001</v>
          </cell>
        </row>
        <row r="2122">
          <cell r="A2122" t="str">
            <v>001.30.00260</v>
          </cell>
          <cell r="B2122" t="str">
            <v>Fornecimento e instalação de curva 90º de pvc rígido cor branca  diam. 75 mm</v>
          </cell>
          <cell r="C2122" t="str">
            <v>UN</v>
          </cell>
          <cell r="D2122">
            <v>18</v>
          </cell>
        </row>
        <row r="2123">
          <cell r="A2123" t="str">
            <v>001.30.00280</v>
          </cell>
          <cell r="B2123" t="str">
            <v>Fornecimento e instalação de curva 90º de pvc rígido cor branca   diam. 50 mm</v>
          </cell>
          <cell r="C2123" t="str">
            <v>UN</v>
          </cell>
          <cell r="D2123">
            <v>4.9749999999999996</v>
          </cell>
        </row>
        <row r="2124">
          <cell r="A2124" t="str">
            <v>001.30.00300</v>
          </cell>
          <cell r="B2124" t="str">
            <v>Fornecimento e instalação de curva 90º de pvc rígido cor branca   diam. 150 mm</v>
          </cell>
          <cell r="C2124" t="str">
            <v>UN</v>
          </cell>
          <cell r="D2124">
            <v>52.0501</v>
          </cell>
        </row>
        <row r="2125">
          <cell r="A2125" t="str">
            <v>001.30.00320</v>
          </cell>
          <cell r="B2125" t="str">
            <v>Fornecimento e instalação de curva 45º de pvc rígido cor branca   diam.100 mm</v>
          </cell>
          <cell r="C2125" t="str">
            <v>UN</v>
          </cell>
          <cell r="D2125">
            <v>14.555099999999999</v>
          </cell>
        </row>
        <row r="2126">
          <cell r="A2126" t="str">
            <v>001.30.00340</v>
          </cell>
          <cell r="B2126" t="str">
            <v>Fornecimento e instalação de curva 45º de pvc rígido cor branca   diam. 75 mm</v>
          </cell>
          <cell r="C2126" t="str">
            <v>UN</v>
          </cell>
          <cell r="D2126">
            <v>12.6</v>
          </cell>
        </row>
        <row r="2127">
          <cell r="A2127" t="str">
            <v>001.30.00360</v>
          </cell>
          <cell r="B2127" t="str">
            <v>Fornecimento e instalação de curva 45º de pvc rígido cor branca   diam. 50 mm</v>
          </cell>
          <cell r="C2127" t="str">
            <v>UN</v>
          </cell>
          <cell r="D2127">
            <v>6.1150000000000002</v>
          </cell>
        </row>
        <row r="2128">
          <cell r="A2128" t="str">
            <v>001.30.00380</v>
          </cell>
          <cell r="B2128" t="str">
            <v>Fornecimento e instalação de joelho 90º com anel de borracha, de pvc rígido cor branca   diam. 50 mm</v>
          </cell>
          <cell r="C2128" t="str">
            <v>UN</v>
          </cell>
          <cell r="D2128">
            <v>2.0049999999999999</v>
          </cell>
        </row>
        <row r="2129">
          <cell r="A2129" t="str">
            <v>001.30.00400</v>
          </cell>
          <cell r="B2129" t="str">
            <v>Fornecimento e instalação de cap de pvc rígido cor branca   diam.100 mm</v>
          </cell>
          <cell r="C2129" t="str">
            <v>UN</v>
          </cell>
          <cell r="D2129">
            <v>7.7575000000000003</v>
          </cell>
        </row>
        <row r="2130">
          <cell r="A2130" t="str">
            <v>001.30.00420</v>
          </cell>
          <cell r="B2130" t="str">
            <v>Fornecimento e instalação de cap de pvc rígido cor branca  diam. 75 mm</v>
          </cell>
          <cell r="C2130" t="str">
            <v>UN</v>
          </cell>
          <cell r="D2130">
            <v>5.9200999999999997</v>
          </cell>
        </row>
        <row r="2131">
          <cell r="A2131" t="str">
            <v>001.30.00440</v>
          </cell>
          <cell r="B2131" t="str">
            <v>Fornecimento e instalação de cap de pvc rígido cor branca   diam. 50 mm</v>
          </cell>
          <cell r="C2131" t="str">
            <v>UN</v>
          </cell>
          <cell r="D2131">
            <v>3.6425000000000001</v>
          </cell>
        </row>
        <row r="2132">
          <cell r="A2132" t="str">
            <v>001.30.00460</v>
          </cell>
          <cell r="B2132" t="str">
            <v>Fornecimento e instalação de joelho 45º de pvc rígido cor branca  diam.100 mm</v>
          </cell>
          <cell r="C2132" t="str">
            <v>UN</v>
          </cell>
          <cell r="D2132">
            <v>6.1451000000000002</v>
          </cell>
        </row>
        <row r="2133">
          <cell r="A2133" t="str">
            <v>001.30.00480</v>
          </cell>
          <cell r="B2133" t="str">
            <v>Fornecimento e instalação de joelho 45º de pvc rígido cor branca   diam. 75 mm</v>
          </cell>
          <cell r="C2133" t="str">
            <v>UN</v>
          </cell>
          <cell r="D2133">
            <v>2.95</v>
          </cell>
        </row>
        <row r="2134">
          <cell r="A2134" t="str">
            <v>001.30.00500</v>
          </cell>
          <cell r="B2134" t="str">
            <v>Fornecimento e instalação de joelho 45º de pvc rígido cor branca   diam. 50 mm</v>
          </cell>
          <cell r="C2134" t="str">
            <v>UN</v>
          </cell>
          <cell r="D2134">
            <v>2.4750000000000001</v>
          </cell>
        </row>
        <row r="2135">
          <cell r="A2135" t="str">
            <v>001.30.00520</v>
          </cell>
          <cell r="B2135" t="str">
            <v>Fornecimento e instalação de junção invertida de pvc rígido branca para estoto primário diam. 50x50mm</v>
          </cell>
          <cell r="C2135" t="str">
            <v>UN</v>
          </cell>
          <cell r="D2135">
            <v>7.8875999999999999</v>
          </cell>
        </row>
        <row r="2136">
          <cell r="A2136" t="str">
            <v>001.30.00540</v>
          </cell>
          <cell r="B2136" t="str">
            <v>Fornecimento e instalação de junção dupla invertida de pvc rígido branca para esgoto primário diam. 100 x 50 mm</v>
          </cell>
          <cell r="C2136" t="str">
            <v>UN</v>
          </cell>
          <cell r="D2136">
            <v>11.172599999999999</v>
          </cell>
        </row>
        <row r="2137">
          <cell r="A2137" t="str">
            <v>001.30.00560</v>
          </cell>
          <cell r="B2137" t="str">
            <v>Fornecimento e instalação de junção simples de pvc rígido branca  diam. 100x100 mm</v>
          </cell>
          <cell r="C2137" t="str">
            <v>UN</v>
          </cell>
          <cell r="D2137">
            <v>13.762600000000001</v>
          </cell>
        </row>
        <row r="2138">
          <cell r="A2138" t="str">
            <v>001.30.00580</v>
          </cell>
          <cell r="B2138" t="str">
            <v>Fornecimento e instalação de junção simples de pvc rígido branca  diam. 100x75 mm</v>
          </cell>
          <cell r="C2138" t="str">
            <v>UN</v>
          </cell>
          <cell r="D2138">
            <v>9.7026000000000003</v>
          </cell>
        </row>
        <row r="2139">
          <cell r="A2139" t="str">
            <v>001.30.00600</v>
          </cell>
          <cell r="B2139" t="str">
            <v>Fornecimento e instalação de junção simples de pvc rígido branca  diam. 100x50 mm</v>
          </cell>
          <cell r="C2139" t="str">
            <v>UN</v>
          </cell>
          <cell r="D2139">
            <v>11.172599999999999</v>
          </cell>
        </row>
        <row r="2140">
          <cell r="A2140" t="str">
            <v>001.30.00620</v>
          </cell>
          <cell r="B2140" t="str">
            <v>Fornecimento e instalação de junção simples de pvc rígido branca  diam. 75x75 mm</v>
          </cell>
          <cell r="C2140" t="str">
            <v>UN</v>
          </cell>
          <cell r="D2140">
            <v>8.1576000000000004</v>
          </cell>
        </row>
        <row r="2141">
          <cell r="A2141" t="str">
            <v>001.30.00640</v>
          </cell>
          <cell r="B2141" t="str">
            <v>Fornecimento e instalação de junção simples de pvc rígido branca  diam. 75x50 mm</v>
          </cell>
          <cell r="C2141" t="str">
            <v>UN</v>
          </cell>
          <cell r="D2141">
            <v>6.2375999999999996</v>
          </cell>
        </row>
        <row r="2142">
          <cell r="A2142" t="str">
            <v>001.30.00660</v>
          </cell>
          <cell r="B2142" t="str">
            <v>Fornecimento e instalação de junção simples de pvc rígido branca  diam. 50x50 mm</v>
          </cell>
          <cell r="C2142" t="str">
            <v>UN</v>
          </cell>
          <cell r="D2142">
            <v>5.7976000000000001</v>
          </cell>
        </row>
        <row r="2143">
          <cell r="A2143" t="str">
            <v>001.30.00680</v>
          </cell>
          <cell r="B2143" t="str">
            <v>Fornecimento e instalação de joelho 90º de pvc rígido branco  diam.75 mm</v>
          </cell>
          <cell r="C2143" t="str">
            <v>UN</v>
          </cell>
          <cell r="D2143">
            <v>5.33</v>
          </cell>
        </row>
        <row r="2144">
          <cell r="A2144" t="str">
            <v>001.30.00700</v>
          </cell>
          <cell r="B2144" t="str">
            <v>Fornecimento e instalação de joelho 90º de pvc rígido branco  diam.50 mm</v>
          </cell>
          <cell r="C2144" t="str">
            <v>UN</v>
          </cell>
          <cell r="D2144">
            <v>3.2549999999999999</v>
          </cell>
        </row>
        <row r="2145">
          <cell r="A2145" t="str">
            <v>001.30.00720</v>
          </cell>
          <cell r="B2145" t="str">
            <v>Fornecimento e instalação de joelho 90º de pvc rígido branco  diam.100 mm</v>
          </cell>
          <cell r="C2145" t="str">
            <v>UN</v>
          </cell>
          <cell r="D2145">
            <v>6.8750999999999998</v>
          </cell>
        </row>
        <row r="2146">
          <cell r="A2146" t="str">
            <v>001.30.00740</v>
          </cell>
          <cell r="B2146" t="str">
            <v>Fornecimento e instalação de joelho 90º curto com visita pvc branco para esgoto primário diam.100x75 mm</v>
          </cell>
          <cell r="C2146" t="str">
            <v>UN</v>
          </cell>
          <cell r="D2146">
            <v>9.0251000000000001</v>
          </cell>
        </row>
        <row r="2147">
          <cell r="A2147" t="str">
            <v>001.30.00760</v>
          </cell>
          <cell r="B2147" t="str">
            <v>Fornecimento e instalação de joelho 90º curto com visita pvc branco para esgoto primário diam.100x50 mm</v>
          </cell>
          <cell r="C2147" t="str">
            <v>UN</v>
          </cell>
          <cell r="D2147">
            <v>8.4750999999999994</v>
          </cell>
        </row>
        <row r="2148">
          <cell r="A2148" t="str">
            <v>001.30.00780</v>
          </cell>
          <cell r="B2148" t="str">
            <v>Fornecimento e instalação de joelho 90º curto com visita pvc branco para esgoto primário diam. 75x50 mm</v>
          </cell>
          <cell r="C2148" t="str">
            <v>UN</v>
          </cell>
          <cell r="D2148">
            <v>6</v>
          </cell>
        </row>
        <row r="2149">
          <cell r="A2149" t="str">
            <v>001.30.00800</v>
          </cell>
          <cell r="B2149" t="str">
            <v>Fornecimento e instalação de tee sanitário curto com visita pvc branco  diam.100x100 mm</v>
          </cell>
          <cell r="C2149" t="str">
            <v>UN</v>
          </cell>
          <cell r="D2149">
            <v>8.4626000000000001</v>
          </cell>
        </row>
        <row r="2150">
          <cell r="A2150" t="str">
            <v>001.30.00820</v>
          </cell>
          <cell r="B2150" t="str">
            <v>Fornecimento e instalação de tee sanitário curto com visita pvc branco  diam. 100x75 mm</v>
          </cell>
          <cell r="C2150" t="str">
            <v>UN</v>
          </cell>
          <cell r="D2150">
            <v>17.442599999999999</v>
          </cell>
        </row>
        <row r="2151">
          <cell r="A2151" t="str">
            <v>001.30.00840</v>
          </cell>
          <cell r="B2151" t="str">
            <v>Fornecimento e instalação de tee sanitário curto com visita pvc branco  diam. 100x50 mm</v>
          </cell>
          <cell r="C2151" t="str">
            <v>UN</v>
          </cell>
          <cell r="D2151">
            <v>8.1984999999999992</v>
          </cell>
        </row>
        <row r="2152">
          <cell r="A2152" t="str">
            <v>001.30.00860</v>
          </cell>
          <cell r="B2152" t="str">
            <v>Fornecimento e instalação de tee sanitário curto com visita pvc branco  diam. 75x75 mm</v>
          </cell>
          <cell r="C2152" t="str">
            <v>UN</v>
          </cell>
          <cell r="D2152">
            <v>6.9500999999999999</v>
          </cell>
        </row>
        <row r="2153">
          <cell r="A2153" t="str">
            <v>001.30.00880</v>
          </cell>
          <cell r="B2153" t="str">
            <v>Fornecimento e instalação de tee sanitário curto com visita pvc branco  diam. 75x50 mm</v>
          </cell>
          <cell r="C2153" t="str">
            <v>UN</v>
          </cell>
          <cell r="D2153">
            <v>6.4401000000000002</v>
          </cell>
        </row>
        <row r="2154">
          <cell r="A2154" t="str">
            <v>001.30.00900</v>
          </cell>
          <cell r="B2154" t="str">
            <v>Fornecimento e instalação de tee sanitário curto com visita pvc branco  diam. 50x50 mm</v>
          </cell>
          <cell r="C2154" t="str">
            <v>UN</v>
          </cell>
          <cell r="D2154">
            <v>4.3875999999999999</v>
          </cell>
        </row>
        <row r="2155">
          <cell r="A2155" t="str">
            <v>001.30.00920</v>
          </cell>
          <cell r="B2155" t="str">
            <v>Fornecimento e instalação de tee sanitário curto com visita pvc branco para esgoto primário diam.150mm</v>
          </cell>
          <cell r="C2155" t="str">
            <v>UN</v>
          </cell>
          <cell r="D2155">
            <v>39.6676</v>
          </cell>
        </row>
        <row r="2156">
          <cell r="A2156" t="str">
            <v>001.30.00940</v>
          </cell>
          <cell r="B2156" t="str">
            <v>Fornecimento e instalação de luva simpels pvc branco  diam.100 mm</v>
          </cell>
          <cell r="C2156" t="str">
            <v>UN</v>
          </cell>
          <cell r="D2156">
            <v>5.2150999999999996</v>
          </cell>
        </row>
        <row r="2157">
          <cell r="A2157" t="str">
            <v>001.30.00960</v>
          </cell>
          <cell r="B2157" t="str">
            <v>Fornecimento e instalação de luva simpels pvc branco  diam.75 mm</v>
          </cell>
          <cell r="C2157" t="str">
            <v>UN</v>
          </cell>
          <cell r="D2157">
            <v>3.51</v>
          </cell>
        </row>
        <row r="2158">
          <cell r="A2158" t="str">
            <v>001.30.00980</v>
          </cell>
          <cell r="B2158" t="str">
            <v>Fornecimento e instalação de luva simpels pvc branco  diam. 50 mm</v>
          </cell>
          <cell r="C2158" t="str">
            <v>UN</v>
          </cell>
          <cell r="D2158">
            <v>2.7050000000000001</v>
          </cell>
        </row>
        <row r="2159">
          <cell r="A2159" t="str">
            <v>001.30.01000</v>
          </cell>
          <cell r="B2159" t="str">
            <v>Fornecimento e instalação de luva simpels pvc branco  diam.150 mm</v>
          </cell>
          <cell r="C2159" t="str">
            <v>UN</v>
          </cell>
          <cell r="D2159">
            <v>23.420100000000001</v>
          </cell>
        </row>
        <row r="2160">
          <cell r="A2160" t="str">
            <v>001.30.01020</v>
          </cell>
          <cell r="B2160" t="str">
            <v>Fornecimento e instalação de luva dupla pvc branco  diam.100 mm</v>
          </cell>
          <cell r="C2160" t="str">
            <v>UN</v>
          </cell>
          <cell r="D2160">
            <v>3.7050999999999998</v>
          </cell>
        </row>
        <row r="2161">
          <cell r="A2161" t="str">
            <v>001.30.01040</v>
          </cell>
          <cell r="B2161" t="str">
            <v>Fornecimento e instalação de luva dupla pvc branco  diam.50 mm</v>
          </cell>
          <cell r="C2161" t="str">
            <v>UN</v>
          </cell>
          <cell r="D2161">
            <v>1.9650000000000001</v>
          </cell>
        </row>
        <row r="2162">
          <cell r="A2162" t="str">
            <v>001.30.01060</v>
          </cell>
          <cell r="B2162" t="str">
            <v>Fornecimento e instalação de luva dupla pvc branco  diam.75 mm</v>
          </cell>
          <cell r="C2162" t="str">
            <v>UN</v>
          </cell>
          <cell r="D2162">
            <v>3.03</v>
          </cell>
        </row>
        <row r="2163">
          <cell r="A2163" t="str">
            <v>001.30.01080</v>
          </cell>
          <cell r="B2163" t="str">
            <v>Fornecimento e instalação de luva dupla pvc branco  diam.150 mm</v>
          </cell>
          <cell r="C2163" t="str">
            <v>UN</v>
          </cell>
          <cell r="D2163">
            <v>2.2501000000000002</v>
          </cell>
        </row>
        <row r="2164">
          <cell r="A2164" t="str">
            <v>001.30.01100</v>
          </cell>
          <cell r="B2164" t="str">
            <v>Fornecimento e instalação de luva de correr pvc branco  diam.100 mm</v>
          </cell>
          <cell r="C2164" t="str">
            <v>UN</v>
          </cell>
          <cell r="D2164">
            <v>1.8751</v>
          </cell>
        </row>
        <row r="2165">
          <cell r="A2165" t="str">
            <v>001.30.01120</v>
          </cell>
          <cell r="B2165" t="str">
            <v>Fornecimento e instalação de luva de correr pvc branco  diam. 75 mm</v>
          </cell>
          <cell r="C2165" t="str">
            <v>UN</v>
          </cell>
          <cell r="D2165">
            <v>6.45</v>
          </cell>
        </row>
        <row r="2166">
          <cell r="A2166" t="str">
            <v>001.30.01140</v>
          </cell>
          <cell r="B2166" t="str">
            <v>Fornecimento e instalação de luva de correr pvc branco  diam. 50 mm</v>
          </cell>
          <cell r="C2166" t="str">
            <v>UN</v>
          </cell>
          <cell r="D2166">
            <v>5.0750000000000002</v>
          </cell>
        </row>
        <row r="2167">
          <cell r="A2167" t="str">
            <v>001.30.01160</v>
          </cell>
          <cell r="B2167" t="str">
            <v>Fornecimento e instalação de plug pvc diam. 100 mm</v>
          </cell>
          <cell r="C2167" t="str">
            <v>UN</v>
          </cell>
          <cell r="D2167">
            <v>3.1875</v>
          </cell>
        </row>
        <row r="2168">
          <cell r="A2168" t="str">
            <v>001.30.01180</v>
          </cell>
          <cell r="B2168" t="str">
            <v>Fornecimento e instalação de plug de pvc diam.75 mm</v>
          </cell>
          <cell r="C2168" t="str">
            <v>UN</v>
          </cell>
          <cell r="D2168">
            <v>2.4601000000000002</v>
          </cell>
        </row>
        <row r="2169">
          <cell r="A2169" t="str">
            <v>001.30.01200</v>
          </cell>
          <cell r="B2169" t="str">
            <v>Fornecimento e instalação de plug de pvc branco diam. 50 mm</v>
          </cell>
          <cell r="C2169" t="str">
            <v>UN</v>
          </cell>
          <cell r="D2169">
            <v>1.5325</v>
          </cell>
        </row>
        <row r="2170">
          <cell r="A2170" t="str">
            <v>001.30.01220</v>
          </cell>
          <cell r="B2170" t="str">
            <v>Fornecimento e instalação de redução excêntrica pvc branco  diam.100x75 mm</v>
          </cell>
          <cell r="C2170" t="str">
            <v>UN</v>
          </cell>
          <cell r="D2170">
            <v>6.2701000000000002</v>
          </cell>
        </row>
        <row r="2171">
          <cell r="A2171" t="str">
            <v>001.30.01240</v>
          </cell>
          <cell r="B2171" t="str">
            <v>Fornecimento e instalação de redução excêntrica pvc branco  diam.100x50 mm</v>
          </cell>
          <cell r="C2171" t="str">
            <v>UN</v>
          </cell>
          <cell r="D2171">
            <v>5.7100999999999997</v>
          </cell>
        </row>
        <row r="2172">
          <cell r="A2172" t="str">
            <v>001.30.01260</v>
          </cell>
          <cell r="B2172" t="str">
            <v>Fornecimento e instalação de redução excêntrica pvc branco  diam.75x50 mm</v>
          </cell>
          <cell r="C2172" t="str">
            <v>UN</v>
          </cell>
          <cell r="D2172">
            <v>3.5649999999999999</v>
          </cell>
        </row>
        <row r="2173">
          <cell r="A2173" t="str">
            <v>001.30.01280</v>
          </cell>
          <cell r="B2173" t="str">
            <v>Fornecimento e instalação de vedação de saída de vaso sanitário pvc branco  diam.100 mm</v>
          </cell>
          <cell r="C2173" t="str">
            <v>UN</v>
          </cell>
          <cell r="D2173">
            <v>4.7750000000000004</v>
          </cell>
        </row>
        <row r="2174">
          <cell r="A2174" t="str">
            <v>001.30.01300</v>
          </cell>
          <cell r="B2174" t="str">
            <v>Fornecimento e instalação de terminal de ventilação pvc branco  diam.50 mm</v>
          </cell>
          <cell r="C2174" t="str">
            <v>UN</v>
          </cell>
          <cell r="D2174">
            <v>5.4649999999999999</v>
          </cell>
        </row>
        <row r="2175">
          <cell r="A2175" t="str">
            <v>001.30.01320</v>
          </cell>
          <cell r="B2175" t="str">
            <v>Fornecimento e instalação de curva 90º de pvc rígido cor branca diam.40 mm</v>
          </cell>
          <cell r="C2175" t="str">
            <v>UN</v>
          </cell>
          <cell r="D2175">
            <v>2.7749999999999999</v>
          </cell>
        </row>
        <row r="2176">
          <cell r="A2176" t="str">
            <v>001.30.01340</v>
          </cell>
          <cell r="B2176" t="str">
            <v>Fornecimento e instalação de curva 45º de pvc rígido cor branca  diam.40 mm</v>
          </cell>
          <cell r="C2176" t="str">
            <v>UN</v>
          </cell>
          <cell r="D2176">
            <v>2.7749999999999999</v>
          </cell>
        </row>
        <row r="2177">
          <cell r="A2177" t="str">
            <v>001.30.01360</v>
          </cell>
          <cell r="B2177" t="str">
            <v>Fornecimento e instalação de joelho 90º pvc rígido cor branca  diam.40 mm</v>
          </cell>
          <cell r="C2177" t="str">
            <v>UN</v>
          </cell>
          <cell r="D2177">
            <v>2.2450000000000001</v>
          </cell>
        </row>
        <row r="2178">
          <cell r="A2178" t="str">
            <v>001.30.01380</v>
          </cell>
          <cell r="B2178" t="str">
            <v>Fornecimento e instalação de joelho 45º pvc rígido cor branca  diam.40 mm</v>
          </cell>
          <cell r="C2178" t="str">
            <v>UN</v>
          </cell>
          <cell r="D2178">
            <v>2.4649999999999999</v>
          </cell>
        </row>
        <row r="2179">
          <cell r="A2179" t="str">
            <v>001.30.01400</v>
          </cell>
          <cell r="B2179" t="str">
            <v>Fornecimento e instalação de tee 90º pvc rígido cor branca diam.40 mm</v>
          </cell>
          <cell r="C2179" t="str">
            <v>UN</v>
          </cell>
          <cell r="D2179">
            <v>2.8875999999999999</v>
          </cell>
        </row>
        <row r="2180">
          <cell r="A2180" t="str">
            <v>001.30.01420</v>
          </cell>
          <cell r="B2180" t="str">
            <v>Fornecimento e instalação de junção 45º pvc rígido cor branca  diam.40 mm</v>
          </cell>
          <cell r="C2180" t="str">
            <v>UN</v>
          </cell>
          <cell r="D2180">
            <v>3.7475999999999998</v>
          </cell>
        </row>
        <row r="2181">
          <cell r="A2181" t="str">
            <v>001.30.01440</v>
          </cell>
          <cell r="B2181" t="str">
            <v>Fornecimento e instalação de bucha de redução pvc rígido cor branca para esgoto secundário diam.50 mm x 40 mm</v>
          </cell>
          <cell r="C2181" t="str">
            <v>UN</v>
          </cell>
          <cell r="D2181">
            <v>2.0550000000000002</v>
          </cell>
        </row>
        <row r="2182">
          <cell r="A2182" t="str">
            <v>001.30.01460</v>
          </cell>
          <cell r="B2182" t="str">
            <v>Fornecimento e instalação de joelho 90º soldável e com rosca cor branca para esgoto secundário diam.40 mm x 1.1/4 pol</v>
          </cell>
          <cell r="C2182" t="str">
            <v>UN</v>
          </cell>
          <cell r="D2182">
            <v>2.1549999999999998</v>
          </cell>
        </row>
        <row r="2183">
          <cell r="A2183" t="str">
            <v>001.30.01480</v>
          </cell>
          <cell r="B2183" t="str">
            <v>Fornecimento e instalação de joelho 90º soldável e com rosca cor branca para esgoto sedundário diam.40 mm x 1 pol</v>
          </cell>
          <cell r="C2183" t="str">
            <v>UN</v>
          </cell>
          <cell r="D2183">
            <v>2.5049999999999999</v>
          </cell>
        </row>
        <row r="2184">
          <cell r="A2184" t="str">
            <v>001.30.01500</v>
          </cell>
          <cell r="B2184" t="str">
            <v>Fornecimento e instalação de adaptador para sifão soldável pvc rígido cor branca para esgoto secundário diam.1.1/4 x 40 mm</v>
          </cell>
          <cell r="C2184" t="str">
            <v>UN</v>
          </cell>
          <cell r="D2184">
            <v>1.635</v>
          </cell>
        </row>
        <row r="2185">
          <cell r="A2185" t="str">
            <v>001.30.01520</v>
          </cell>
          <cell r="B2185" t="str">
            <v>Fornecimento e instalação de adaptador para junta elástica para sifão metálico pvc rígido cor branca para esgoto secundário diam.1 1/2 x 40 mm</v>
          </cell>
          <cell r="C2185" t="str">
            <v>UN</v>
          </cell>
          <cell r="D2185">
            <v>1.835</v>
          </cell>
        </row>
        <row r="2186">
          <cell r="A2186" t="str">
            <v>001.30.01540</v>
          </cell>
          <cell r="B2186" t="str">
            <v>Fornecimento e instalação de luva pvc rígido cor branca para estogo secundário diam.40 mm</v>
          </cell>
          <cell r="C2186" t="str">
            <v>UN</v>
          </cell>
          <cell r="D2186">
            <v>1.625</v>
          </cell>
        </row>
        <row r="2187">
          <cell r="A2187" t="str">
            <v>001.30.01560</v>
          </cell>
          <cell r="B2187" t="str">
            <v>Fornecimento e instalação de caixa sifonada de de pvc rígido branco para esgoto secundário  com saída de 50 mm e grelha quadrada simples n.101 150x150x50 mm</v>
          </cell>
          <cell r="C2187" t="str">
            <v>UN</v>
          </cell>
          <cell r="D2187">
            <v>40.3339</v>
          </cell>
        </row>
        <row r="2188">
          <cell r="A2188" t="str">
            <v>001.30.01580</v>
          </cell>
          <cell r="B2188" t="str">
            <v>Fornecimento e instalação de caixa sifonada de de pvc rígido branco para esgoto secundário  com grelha quadrada e porta grelha cromados n.103 150x150x50 mm</v>
          </cell>
          <cell r="C2188" t="str">
            <v>UN</v>
          </cell>
          <cell r="D2188">
            <v>19.783899999999999</v>
          </cell>
        </row>
        <row r="2189">
          <cell r="A2189" t="str">
            <v>001.30.01600</v>
          </cell>
          <cell r="B2189" t="str">
            <v>Fornecimento e instalação de caixa sifonada de de pvc rígido branco para esgoto secundário  com grelha quadrada cromada e porta grelha cinza n.105 150x150x50 mm</v>
          </cell>
          <cell r="C2189" t="str">
            <v>UN</v>
          </cell>
          <cell r="D2189">
            <v>19.783899999999999</v>
          </cell>
        </row>
        <row r="2190">
          <cell r="A2190" t="str">
            <v>001.30.01620</v>
          </cell>
          <cell r="B2190" t="str">
            <v>Fornecimento e instalação de caixa sifonada de de pvc rígido branco para esgoto secundário  com grelha redonda simples n.102 150x150x50 mm</v>
          </cell>
          <cell r="C2190" t="str">
            <v>UN</v>
          </cell>
          <cell r="D2190">
            <v>18.793900000000001</v>
          </cell>
        </row>
        <row r="2191">
          <cell r="A2191" t="str">
            <v>001.30.01640</v>
          </cell>
          <cell r="B2191" t="str">
            <v>Fornecimento e instalação de caixa sifonada de de pvc rígido branco para esgoto secundário  com grelha redonda cromada e porta grelha cromados n.104 150x150x50 mm</v>
          </cell>
          <cell r="C2191" t="str">
            <v>UN</v>
          </cell>
          <cell r="D2191">
            <v>18.793900000000001</v>
          </cell>
        </row>
        <row r="2192">
          <cell r="A2192" t="str">
            <v>001.30.01660</v>
          </cell>
          <cell r="B2192" t="str">
            <v>Fornecimento e instalação de caixa sifonada de de pvc rígido branco para esgoto secundário  com grelha redonda cromada e porta grelha cromados n.106 150x150x50 mm</v>
          </cell>
          <cell r="C2192" t="str">
            <v>UN</v>
          </cell>
          <cell r="D2192">
            <v>18.793900000000001</v>
          </cell>
        </row>
        <row r="2193">
          <cell r="A2193" t="str">
            <v>001.30.01680</v>
          </cell>
          <cell r="B2193" t="str">
            <v>Fornecimento e instalações de caixa sifonada de de pvc rígido branco para esgoto secundário  com grelha redonda cromada e porta grelha cromados n.104 150x185x75 mm</v>
          </cell>
          <cell r="C2193" t="str">
            <v>UN</v>
          </cell>
          <cell r="D2193">
            <v>19.713899999999999</v>
          </cell>
        </row>
        <row r="2194">
          <cell r="A2194" t="str">
            <v>001.30.01700</v>
          </cell>
          <cell r="B2194" t="str">
            <v>Fornecimento e instalação de caixa sifonada de de pvc rígido branco para esgoto secundário  com saída de 40 mm e uma só entrada com grelha redonda simples n.31 100x100x40 mm</v>
          </cell>
          <cell r="C2194" t="str">
            <v>UN</v>
          </cell>
          <cell r="D2194">
            <v>14.2439</v>
          </cell>
        </row>
        <row r="2195">
          <cell r="A2195" t="str">
            <v>001.30.01720</v>
          </cell>
          <cell r="B2195" t="str">
            <v>Fornecimento e instalação de caixa sifonada de de pvc rígido branco para esgoto secundário  com grelha redonda e porta grelha cromados n.34 100x100x40 mm</v>
          </cell>
          <cell r="C2195" t="str">
            <v>UN</v>
          </cell>
          <cell r="D2195">
            <v>14.2439</v>
          </cell>
        </row>
        <row r="2196">
          <cell r="A2196" t="str">
            <v>001.30.01740</v>
          </cell>
          <cell r="B2196" t="str">
            <v>Fornecimento e instalação de caixa sifonada de de pvc rígido branco para esgoto secundário  com grelha redonda e porta grelha cromados n.64 100x100x40 mm</v>
          </cell>
          <cell r="C2196" t="str">
            <v>UN</v>
          </cell>
          <cell r="D2196">
            <v>16.1739</v>
          </cell>
        </row>
        <row r="2197">
          <cell r="A2197" t="str">
            <v>001.30.01760</v>
          </cell>
          <cell r="B2197" t="str">
            <v>Fornecimento e instalação de caixa  seca de pvc rígido branco e cinza p/ esgoto secundário de altura regulável para cozinha, box, terraço redonda c/grelha simples n 142 100x100x40 mm</v>
          </cell>
          <cell r="C2197" t="str">
            <v>UN</v>
          </cell>
          <cell r="D2197">
            <v>20.093900000000001</v>
          </cell>
        </row>
        <row r="2198">
          <cell r="A2198" t="str">
            <v>001.30.01780</v>
          </cell>
          <cell r="B2198" t="str">
            <v>Fornecimento e instalação de caixa seca de pvc rígido branco e cinza p/ esgoto secundário de altura regulável para cozinha, box, terraço redonda c/grelha e porta grelha cromados n 144 100x100x40 mm</v>
          </cell>
          <cell r="C2198" t="str">
            <v>UN</v>
          </cell>
          <cell r="D2198">
            <v>16.1739</v>
          </cell>
        </row>
        <row r="2199">
          <cell r="A2199" t="str">
            <v>001.30.01800</v>
          </cell>
          <cell r="B2199" t="str">
            <v>Fornecimento e instalação de caixa seca de pvc rígido branco e cinza p/ esgoto secundário de altura regulável para cozinha, box, terraço redonda c/grelha cromada e porta grelha cinza n.146 100x100x40 mm</v>
          </cell>
          <cell r="C2199" t="str">
            <v>UN</v>
          </cell>
          <cell r="D2199">
            <v>16.1739</v>
          </cell>
        </row>
        <row r="2200">
          <cell r="A2200" t="str">
            <v>001.30.01820</v>
          </cell>
          <cell r="B2200" t="str">
            <v>Fornecimento e instalação de ralo seco pvc branco e cinza rígido p/ esgoto secundário,para terraço, quadrado c/grelha simples n 211 100x53x40 mm</v>
          </cell>
          <cell r="C2200" t="str">
            <v>UN</v>
          </cell>
          <cell r="D2200">
            <v>12.453900000000001</v>
          </cell>
        </row>
        <row r="2201">
          <cell r="A2201" t="str">
            <v>001.30.01840</v>
          </cell>
          <cell r="B2201" t="str">
            <v>Fornecimento e instalação de ralo seco pvc branco e cinza rígido p/ esgoto secundário,para terraço, quadrado c/grelha cromada n 215 100x53x40 mm</v>
          </cell>
          <cell r="C2201" t="str">
            <v>UN</v>
          </cell>
          <cell r="D2201">
            <v>12.453900000000001</v>
          </cell>
        </row>
        <row r="2202">
          <cell r="A2202" t="str">
            <v>001.30.01860</v>
          </cell>
          <cell r="B2202" t="str">
            <v>Fornecimento e instalação de ralo seco pvc branco e cinza rígido p/ esgoto secundário, c/ saída soldável, c/ grelha simples n.5 100x40 mm</v>
          </cell>
          <cell r="C2202" t="str">
            <v>UN</v>
          </cell>
          <cell r="D2202">
            <v>11.2239</v>
          </cell>
        </row>
        <row r="2203">
          <cell r="A2203" t="str">
            <v>001.30.01880</v>
          </cell>
          <cell r="B2203" t="str">
            <v>Fornecimento e instalação de ralo seco pvc branco e cinza rígido p/ esgoto secundário,c/ saída soldável  c/ grelha cromada n.6 100x40 mm</v>
          </cell>
          <cell r="C2203" t="str">
            <v>UN</v>
          </cell>
          <cell r="D2203">
            <v>12.4839</v>
          </cell>
        </row>
        <row r="2204">
          <cell r="A2204" t="str">
            <v>001.30.01900</v>
          </cell>
          <cell r="B2204" t="str">
            <v>Fornecimento e instalação de ralo sifonado cônico pvc branco e cinza rígido p/ esgoto secundário, de altura regulável c/grelha simples n 212 100x40 mm</v>
          </cell>
          <cell r="C2204" t="str">
            <v>UN</v>
          </cell>
          <cell r="D2204">
            <v>16.823899999999998</v>
          </cell>
        </row>
        <row r="2205">
          <cell r="A2205" t="str">
            <v>001.30.01920</v>
          </cell>
          <cell r="B2205" t="str">
            <v>Fornecimento e instalação de ralo sifonado cônico pvc branco e cinza rígido p/ esgoto secundário, de altura regulável c/grelha cromada n 216 100x40 mm</v>
          </cell>
          <cell r="C2205" t="str">
            <v>UN</v>
          </cell>
          <cell r="D2205">
            <v>12.4839</v>
          </cell>
        </row>
        <row r="2206">
          <cell r="A2206" t="str">
            <v>001.30.01940</v>
          </cell>
          <cell r="B2206" t="str">
            <v>Fornecimento e instalaçao de ralo sifonado pvc branco e cinza rígido p/ esgoto secundário, para terraço, quadrado com grelha simples n. 201 100 x 53 x 40 mm</v>
          </cell>
          <cell r="C2206" t="str">
            <v>UN</v>
          </cell>
          <cell r="D2206">
            <v>11.603899999999999</v>
          </cell>
        </row>
        <row r="2207">
          <cell r="A2207" t="str">
            <v>001.30.01960</v>
          </cell>
          <cell r="B2207" t="str">
            <v>Fornecimento e instalação de ralo sifonado pvc branco e cinza rígido p/ esgoto secundário, para terraço, quadrado com grelha cromada n. 205 100 x 53 x 40 mm</v>
          </cell>
          <cell r="C2207" t="str">
            <v>UN</v>
          </cell>
          <cell r="D2207">
            <v>12.4839</v>
          </cell>
        </row>
        <row r="2208">
          <cell r="A2208" t="str">
            <v>001.30.01980</v>
          </cell>
          <cell r="B2208" t="str">
            <v>Execução de caixa de inspeção em alvenaria de tijolos maciço de 1/2 vez revestida com argamassa de cimento e areia 1:3 com impermeabilizante e tampa de concreto armado (e=0.07 m) conf. det. n. 15 dop 20 x 20 x 20 cm</v>
          </cell>
          <cell r="C2208" t="str">
            <v>UN</v>
          </cell>
          <cell r="D2208">
            <v>23.147200000000002</v>
          </cell>
        </row>
        <row r="2209">
          <cell r="A2209" t="str">
            <v>001.30.02000</v>
          </cell>
          <cell r="B2209" t="str">
            <v>Execução de caixa de inspeção em alvenaria de tijolos maciço de 1/2 vez revestida com argamassa de cimento e areia 1:3 com impermeabilizante e tampa de concreto armado (e=0.07 m) conf. det. n. 15 dop 30 x 30 x 20 cm</v>
          </cell>
          <cell r="C2209" t="str">
            <v>UN</v>
          </cell>
          <cell r="D2209">
            <v>39.912100000000002</v>
          </cell>
        </row>
        <row r="2210">
          <cell r="A2210" t="str">
            <v>001.30.02020</v>
          </cell>
          <cell r="B2210" t="str">
            <v>Execução de caixa de inspeção em alvenaria de tijolos maciço de 1/2 vez revestida com argamassa de cimento e areia 1:3 com impermeabilizante e tampa de concreto armado (e=0.07 m) conf. det. n. 15 dop 40 x 40 x 30 cm</v>
          </cell>
          <cell r="C2210" t="str">
            <v>UN</v>
          </cell>
          <cell r="D2210">
            <v>54.694499999999998</v>
          </cell>
        </row>
        <row r="2211">
          <cell r="A2211" t="str">
            <v>001.30.02040</v>
          </cell>
          <cell r="B2211" t="str">
            <v>Execução de caixa de inspeção em alvenaria de tijolos maciço de 1/2 vez revestida com argamassa de cimento e areia 1:3 com impermeabilizante e tampa de concreto armado (e=0.07 m) conf. det. n. 15 dop 50 x 50 x 30 cm</v>
          </cell>
          <cell r="C2211" t="str">
            <v>UN</v>
          </cell>
          <cell r="D2211">
            <v>66.542299999999997</v>
          </cell>
        </row>
        <row r="2212">
          <cell r="A2212" t="str">
            <v>001.30.02060</v>
          </cell>
          <cell r="B2212" t="str">
            <v>Execução de caixa de inspeção em alvenaria de tijolos maciço de 1/2 vez revestida com argamassa de cimento e areia 1:3 com impermeabilizante e tampa de concreto armado (e=0.07 m) conf. det. n. 15 dop 50 x 50 x 40 cm</v>
          </cell>
          <cell r="C2212" t="str">
            <v>UN</v>
          </cell>
          <cell r="D2212">
            <v>71.517099999999999</v>
          </cell>
        </row>
        <row r="2213">
          <cell r="A2213" t="str">
            <v>001.30.02080</v>
          </cell>
          <cell r="B2213" t="str">
            <v>Execução de caixa de inspeção em alvenaria de tijolos maciço de 1/2 vez revestida com argamassa de cimento e areia 1:3 com impermeabilizante e tampa de concreto armado (e=0.07 m) conf. det. n. 15 dop 60 x 60 x 50 cm</v>
          </cell>
          <cell r="C2213" t="str">
            <v>UN</v>
          </cell>
          <cell r="D2213">
            <v>97.740899999999996</v>
          </cell>
        </row>
        <row r="2214">
          <cell r="A2214" t="str">
            <v>001.30.02100</v>
          </cell>
          <cell r="B2214" t="str">
            <v>Execução de caixa de inspeção em alvenaria de tijolos maciço de 1/2 vez revestida com argamassa de cimento e areia 1:3 com impermeabilizante e tampa de concreto armado (e=0.07 m) conf. det. n. 15 dop 70 x 70 x 50 cm</v>
          </cell>
          <cell r="C2214" t="str">
            <v>UN</v>
          </cell>
          <cell r="D2214">
            <v>113.5551</v>
          </cell>
        </row>
        <row r="2215">
          <cell r="A2215" t="str">
            <v>001.30.02120</v>
          </cell>
          <cell r="B2215" t="str">
            <v>Execução de caixa de inspeção em alvenaria de tijolos maciço de 1/2 vez revestida com argamassa de cimento e areia 1:3 com impermeabilizante e tampa de concreto armado (e=0.07 m) conf. det. n. 15 dop 80 x 80 x 60 cm</v>
          </cell>
          <cell r="C2215" t="str">
            <v>UN</v>
          </cell>
          <cell r="D2215">
            <v>144.86179999999999</v>
          </cell>
        </row>
        <row r="2216">
          <cell r="A2216" t="str">
            <v>001.30.02140</v>
          </cell>
          <cell r="B2216" t="str">
            <v>Execução de caixa de inspeção em alvenaria de tijolos maciço de 1/2 vez revestida com argamassa de cimento e areia 1:3 com impermeabilizante e tampa de concreto armado (e=0.07 m) conf. det. n. 15 dop 100 x 100 x 100 cm</v>
          </cell>
          <cell r="C2216" t="str">
            <v>UN</v>
          </cell>
          <cell r="D2216">
            <v>241.42449999999999</v>
          </cell>
        </row>
        <row r="2217">
          <cell r="A2217" t="str">
            <v>001.30.02160</v>
          </cell>
          <cell r="B2217" t="str">
            <v>Execução de caixa de gordura de pvc (cx43)c/tampa de pvc 250x230x75mm</v>
          </cell>
          <cell r="C2217" t="str">
            <v>UN</v>
          </cell>
          <cell r="D2217">
            <v>21.7239</v>
          </cell>
        </row>
        <row r="2218">
          <cell r="A2218" t="str">
            <v>001.30.02180</v>
          </cell>
          <cell r="B2218" t="str">
            <v>Execução de fossa séptica conf. det. n. 8 dop 1.60 x 0.80 x 1.50 m</v>
          </cell>
          <cell r="C2218" t="str">
            <v>UN</v>
          </cell>
          <cell r="D2218">
            <v>945.83799999999997</v>
          </cell>
        </row>
        <row r="2219">
          <cell r="A2219" t="str">
            <v>001.30.02200</v>
          </cell>
          <cell r="B2219" t="str">
            <v>Execução de fossa séptica conf. det. n. 2.50 x 1.15 x 1.50 m</v>
          </cell>
          <cell r="C2219" t="str">
            <v>UN</v>
          </cell>
          <cell r="D2219">
            <v>1505.8289</v>
          </cell>
        </row>
        <row r="2220">
          <cell r="A2220" t="str">
            <v>001.30.02220</v>
          </cell>
          <cell r="B2220" t="str">
            <v>Execução de fossa séptica conf. det. n. 2.80 x 1.40 x 1.50 m</v>
          </cell>
          <cell r="C2220" t="str">
            <v>UN</v>
          </cell>
          <cell r="D2220">
            <v>1730.8420000000001</v>
          </cell>
        </row>
        <row r="2221">
          <cell r="A2221" t="str">
            <v>001.30.02240</v>
          </cell>
          <cell r="B2221" t="str">
            <v>Execução de fossa séptica conf. det. n. 3.20 x 1.60 x 1.80 m</v>
          </cell>
          <cell r="C2221" t="str">
            <v>UN</v>
          </cell>
          <cell r="D2221">
            <v>2305.0391</v>
          </cell>
        </row>
        <row r="2222">
          <cell r="A2222" t="str">
            <v>001.30.02260</v>
          </cell>
          <cell r="B2222" t="str">
            <v>Execução de fossa séptica conf. det. n. 3.50 x 1.75 x 1.80 m</v>
          </cell>
          <cell r="C2222" t="str">
            <v>UN</v>
          </cell>
          <cell r="D2222">
            <v>2623.4263000000001</v>
          </cell>
        </row>
        <row r="2223">
          <cell r="A2223" t="str">
            <v>001.30.02280</v>
          </cell>
          <cell r="B2223" t="str">
            <v>Execução de fossa séptica conf. det. n. 3.80 x 1.90 x 1.80 m</v>
          </cell>
          <cell r="C2223" t="str">
            <v>UN</v>
          </cell>
          <cell r="D2223">
            <v>2828.1091999999999</v>
          </cell>
        </row>
        <row r="2224">
          <cell r="A2224" t="str">
            <v>001.30.02300</v>
          </cell>
          <cell r="B2224" t="str">
            <v>Execução de fossa séptica conf. det. n. 4.00 x 2.00 x 1.80 m</v>
          </cell>
          <cell r="C2224" t="str">
            <v>UN</v>
          </cell>
          <cell r="D2224">
            <v>3054.4863999999998</v>
          </cell>
        </row>
        <row r="2225">
          <cell r="A2225" t="str">
            <v>001.30.02320</v>
          </cell>
          <cell r="B2225" t="str">
            <v>Execução de sumidouro conf. det. n. 12 dop diâmetro 1.50 m e profundidade 1.50 m</v>
          </cell>
          <cell r="C2225" t="str">
            <v>UN</v>
          </cell>
          <cell r="D2225">
            <v>560.08249999999998</v>
          </cell>
        </row>
        <row r="2226">
          <cell r="A2226" t="str">
            <v>001.30.02340</v>
          </cell>
          <cell r="B2226" t="str">
            <v>Execução de sumidouro conf. det. n. 12 dop diâmetro 1.50 e prof. 2.00 m</v>
          </cell>
          <cell r="C2226" t="str">
            <v>UN</v>
          </cell>
          <cell r="D2226">
            <v>642.35990000000004</v>
          </cell>
        </row>
        <row r="2227">
          <cell r="A2227" t="str">
            <v>001.30.02360</v>
          </cell>
          <cell r="B2227" t="str">
            <v>Execução de sumidouro conf. det. n. 12 dop diâmetro 1.50 e prof. 3.00 m</v>
          </cell>
          <cell r="C2227" t="str">
            <v>UN</v>
          </cell>
          <cell r="D2227">
            <v>820.81230000000005</v>
          </cell>
        </row>
        <row r="2228">
          <cell r="A2228" t="str">
            <v>001.30.02380</v>
          </cell>
          <cell r="B2228" t="str">
            <v>Execução de sumidouro conf. det. n. 12 dop diâmetro 2.00 m e prof. 2.00 m</v>
          </cell>
          <cell r="C2228" t="str">
            <v>UN</v>
          </cell>
          <cell r="D2228">
            <v>950.78189999999995</v>
          </cell>
        </row>
        <row r="2229">
          <cell r="A2229" t="str">
            <v>001.30.02400</v>
          </cell>
          <cell r="B2229" t="str">
            <v>Execução de sumidouro conf. det. n. 12 dop diâmetro 2.00 m e prof. 3.00m</v>
          </cell>
          <cell r="C2229" t="str">
            <v>UN</v>
          </cell>
          <cell r="D2229">
            <v>1198.4297999999999</v>
          </cell>
        </row>
        <row r="2230">
          <cell r="A2230" t="str">
            <v>001.30.02420</v>
          </cell>
          <cell r="B2230" t="str">
            <v>Execução de sumidouro conf. det. n. 12 dop diâmetro 2.00 e prof. 3.20 m</v>
          </cell>
          <cell r="C2230" t="str">
            <v>UN</v>
          </cell>
          <cell r="D2230">
            <v>1248.3798999999999</v>
          </cell>
        </row>
        <row r="2231">
          <cell r="A2231" t="str">
            <v>001.30.02440</v>
          </cell>
          <cell r="B2231" t="str">
            <v>Execução de sumidouro conf. det. n. 12 dop diâmetro 2.00 m e prof. 4.15 m</v>
          </cell>
          <cell r="C2231" t="str">
            <v>UN</v>
          </cell>
          <cell r="D2231">
            <v>1483.9576</v>
          </cell>
        </row>
        <row r="2232">
          <cell r="A2232" t="str">
            <v>001.30.02460</v>
          </cell>
          <cell r="B2232" t="str">
            <v>Execução de sumidouro conf. det. n. 12 dop diâmetro 2.00 m e prof. 4.50 m</v>
          </cell>
          <cell r="C2232" t="str">
            <v>UN</v>
          </cell>
          <cell r="D2232">
            <v>1570.9905000000001</v>
          </cell>
        </row>
        <row r="2233">
          <cell r="A2233" t="str">
            <v>001.30.02480</v>
          </cell>
          <cell r="B2233" t="str">
            <v>Execução de sumidouro conf. det. n. 12 dop diâmetro 3.00 m e prof. 3.30 m</v>
          </cell>
          <cell r="C2233" t="str">
            <v>UN</v>
          </cell>
          <cell r="D2233">
            <v>2263.4780000000001</v>
          </cell>
        </row>
        <row r="2234">
          <cell r="A2234" t="str">
            <v>001.30.02500</v>
          </cell>
          <cell r="B2234" t="str">
            <v>Execução de filtro anaeróbico d = 2,20 m, conforme detalhe do dvop</v>
          </cell>
          <cell r="C2234" t="str">
            <v>UN</v>
          </cell>
          <cell r="D2234">
            <v>7683.4363999999996</v>
          </cell>
        </row>
        <row r="2235">
          <cell r="A2235" t="str">
            <v>001.30.02520</v>
          </cell>
          <cell r="B2235" t="str">
            <v>Fornecimento e aplicação de brita nr. 4</v>
          </cell>
          <cell r="C2235" t="str">
            <v>M3</v>
          </cell>
          <cell r="D2235">
            <v>64.165499999999994</v>
          </cell>
        </row>
        <row r="2236">
          <cell r="A2236" t="str">
            <v>001.30.02540</v>
          </cell>
          <cell r="B2236" t="str">
            <v>Execução de vala de infiltração com seção trapezoidal (base menor=0,50 m, base maior = 1,00 m), contendo camadas de brita nº 04 (0,20 m e 0,30 m) areia grossa( 0,50 m) e aterro ( 0,50m), inclusive 2 (dois) tubos de pvc perfurados p/ dreno - 100 mm, conf</v>
          </cell>
          <cell r="C2236" t="str">
            <v>ML</v>
          </cell>
          <cell r="D2236">
            <v>68.803700000000006</v>
          </cell>
        </row>
        <row r="2237">
          <cell r="A2237" t="str">
            <v>001.30.02560</v>
          </cell>
          <cell r="B2237" t="str">
            <v>Fornecimento de camada filtrante de areia 0.30 m e pedra 0.60 m (seixo rolado) apiloado s/ escavação</v>
          </cell>
          <cell r="C2237" t="str">
            <v>ML</v>
          </cell>
          <cell r="D2237">
            <v>49.424999999999997</v>
          </cell>
        </row>
        <row r="2238">
          <cell r="A2238" t="str">
            <v>001.30.02580</v>
          </cell>
          <cell r="B2238" t="str">
            <v>Fornecimento de dreno em pedra (cascalho) seccao trapezoidal base maior 60 cm base menor 30 cm e altura 50 cm incl escavação</v>
          </cell>
          <cell r="C2238" t="str">
            <v>ML</v>
          </cell>
          <cell r="D2238">
            <v>8.6821000000000002</v>
          </cell>
        </row>
        <row r="2239">
          <cell r="A2239" t="str">
            <v>001.30.02600</v>
          </cell>
          <cell r="B2239" t="str">
            <v>Fornecimento de dreno com secao trapezoidal (base menor = 0,50m, base maior = 1,0m e altura de 1,50m), em camadas de brita nº 2 e 4 e areia grossa inclusive tubo de pvc perfurado d=1,50 mm, conf. det. do dvop</v>
          </cell>
          <cell r="C2239" t="str">
            <v>ML</v>
          </cell>
          <cell r="D2239">
            <v>80.192300000000003</v>
          </cell>
        </row>
        <row r="2240">
          <cell r="A2240" t="str">
            <v>001.31</v>
          </cell>
          <cell r="B2240" t="str">
            <v>INSTALAÇÕES HIDRÁULICAS - 'INSTALAÇÕES PREVENÇÃO E COMBATE A INCÊNDIO</v>
          </cell>
          <cell r="D2240">
            <v>2851.2635</v>
          </cell>
        </row>
        <row r="2241">
          <cell r="A2241" t="str">
            <v>001.31.00020</v>
          </cell>
          <cell r="B2241" t="str">
            <v>Fornecimento e instalação de extintor de incêndio tipo manual com suporte de parede, água pressurizada 10 litros</v>
          </cell>
          <cell r="C2241" t="str">
            <v>UN</v>
          </cell>
          <cell r="D2241">
            <v>53</v>
          </cell>
        </row>
        <row r="2242">
          <cell r="A2242" t="str">
            <v>001.31.00040</v>
          </cell>
          <cell r="B2242" t="str">
            <v>Fornecimento e instalação de extintor de incêndio tipo manual com suporte de parede, co2 - gas carbonico 6 kg</v>
          </cell>
          <cell r="C2242" t="str">
            <v>UN</v>
          </cell>
          <cell r="D2242">
            <v>178</v>
          </cell>
        </row>
        <row r="2243">
          <cell r="A2243" t="str">
            <v>001.31.00060</v>
          </cell>
          <cell r="B2243" t="str">
            <v>Fornecimento e instalação de extintor de incêndio tipo manual com suporte de parede, pó químico seco 4 kg</v>
          </cell>
          <cell r="C2243" t="str">
            <v>UN</v>
          </cell>
          <cell r="D2243">
            <v>55</v>
          </cell>
        </row>
        <row r="2244">
          <cell r="A2244" t="str">
            <v>001.31.00080</v>
          </cell>
          <cell r="B2244" t="str">
            <v>Fornecimento e instalação de tubo de aço galvanizado - classe média - tipo manesmann diâm. 63 mm</v>
          </cell>
          <cell r="C2244" t="str">
            <v>M</v>
          </cell>
          <cell r="D2244">
            <v>36.810600000000001</v>
          </cell>
        </row>
        <row r="2245">
          <cell r="A2245" t="str">
            <v>001.31.00100</v>
          </cell>
          <cell r="B2245" t="str">
            <v>Fornecimento e instalação de tubo de aço galvanizado - classe média - tipo manesmann diâm. 75 mm</v>
          </cell>
          <cell r="C2245" t="str">
            <v>M</v>
          </cell>
          <cell r="D2245">
            <v>41.1601</v>
          </cell>
        </row>
        <row r="2246">
          <cell r="A2246" t="str">
            <v>001.31.00120</v>
          </cell>
          <cell r="B2246" t="str">
            <v>Fornecimento e instalação de luva c/ rosca - classe 10 - tipo tupyou similar diâm. 63 mm</v>
          </cell>
          <cell r="C2246" t="str">
            <v>UN</v>
          </cell>
          <cell r="D2246">
            <v>19.0609</v>
          </cell>
        </row>
        <row r="2247">
          <cell r="A2247" t="str">
            <v>001.31.00140</v>
          </cell>
          <cell r="B2247" t="str">
            <v>Fornecimento e instalação de luva c/ rosca - classe 10 - tipo tupyou similar diâm. 75 mm</v>
          </cell>
          <cell r="C2247" t="str">
            <v>UN</v>
          </cell>
          <cell r="D2247">
            <v>26.9695</v>
          </cell>
        </row>
        <row r="2248">
          <cell r="A2248" t="str">
            <v>001.31.00160</v>
          </cell>
          <cell r="B2248" t="str">
            <v>Fornecimento e instalação de joelho 90º aço galvanizado - tupy ou similar diâm. 63 mm</v>
          </cell>
          <cell r="C2248" t="str">
            <v>UN</v>
          </cell>
          <cell r="D2248">
            <v>30.510899999999999</v>
          </cell>
        </row>
        <row r="2249">
          <cell r="A2249" t="str">
            <v>001.31.00180</v>
          </cell>
          <cell r="B2249" t="str">
            <v>Fornecimento e instalação de joelho 90º aço galvanizado - tupy ou similar diâm. 75 mm</v>
          </cell>
          <cell r="C2249" t="str">
            <v>UN</v>
          </cell>
          <cell r="D2249">
            <v>34.019500000000001</v>
          </cell>
        </row>
        <row r="2250">
          <cell r="A2250" t="str">
            <v>001.31.00200</v>
          </cell>
          <cell r="B2250" t="str">
            <v>Fornecimento e instalação de tee aço galvanizado - tupyou similar diâm. 63 mm</v>
          </cell>
          <cell r="C2250" t="str">
            <v>UN</v>
          </cell>
          <cell r="D2250">
            <v>30.569500000000001</v>
          </cell>
        </row>
        <row r="2251">
          <cell r="A2251" t="str">
            <v>001.31.00220</v>
          </cell>
          <cell r="B2251" t="str">
            <v>Fornecimento e instalação de flanges aço galvanizado - tupy ou similar diâm. 75 mm</v>
          </cell>
          <cell r="C2251" t="str">
            <v>UN</v>
          </cell>
          <cell r="D2251">
            <v>24.5395</v>
          </cell>
        </row>
        <row r="2252">
          <cell r="A2252" t="str">
            <v>001.31.00240</v>
          </cell>
          <cell r="B2252" t="str">
            <v>Fornecimento e instalação de niple duplo de aço galvanizado - tupy ou similar diâm. 63 mm</v>
          </cell>
          <cell r="C2252" t="str">
            <v>UN</v>
          </cell>
          <cell r="D2252">
            <v>14.510899999999999</v>
          </cell>
        </row>
        <row r="2253">
          <cell r="A2253" t="str">
            <v>001.31.00260</v>
          </cell>
          <cell r="B2253" t="str">
            <v>Fornecimento e instalação de niple duplo de aço galvanizado - tupy ou similar diâm. 75 mm</v>
          </cell>
          <cell r="C2253" t="str">
            <v>UN</v>
          </cell>
          <cell r="D2253">
            <v>20.369499999999999</v>
          </cell>
        </row>
        <row r="2254">
          <cell r="A2254" t="str">
            <v>001.31.00280</v>
          </cell>
          <cell r="B2254" t="str">
            <v>Fornecimento e instalação de luva de união c/ assento em bronze - tupy ou similar diâm. 63 mm</v>
          </cell>
          <cell r="C2254" t="str">
            <v>UN</v>
          </cell>
          <cell r="D2254">
            <v>38.019500000000001</v>
          </cell>
        </row>
        <row r="2255">
          <cell r="A2255" t="str">
            <v>001.31.00300</v>
          </cell>
          <cell r="B2255" t="str">
            <v>Fornecimento e instalação de luva de união c/ assento em bronze - tupy ou similar diâm. 75 mm</v>
          </cell>
          <cell r="C2255" t="str">
            <v>UN</v>
          </cell>
          <cell r="D2255">
            <v>47.078200000000002</v>
          </cell>
        </row>
        <row r="2256">
          <cell r="A2256" t="str">
            <v>001.31.00320</v>
          </cell>
          <cell r="B2256" t="str">
            <v>Fornecimento e instalação de registro de gaveta em bronze - acabamento bruto - niágara  ou similar diâm.63 mm</v>
          </cell>
          <cell r="C2256" t="str">
            <v>UN</v>
          </cell>
          <cell r="D2256">
            <v>93.778700000000001</v>
          </cell>
        </row>
        <row r="2257">
          <cell r="A2257" t="str">
            <v>001.31.00340</v>
          </cell>
          <cell r="B2257" t="str">
            <v>Fornecimento e instalação de registro de gaveta em bronze - acabamento bruto - niágara  ou similar diâm.75 mm</v>
          </cell>
          <cell r="C2257" t="str">
            <v>UN</v>
          </cell>
          <cell r="D2257">
            <v>147.45590000000001</v>
          </cell>
        </row>
        <row r="2258">
          <cell r="A2258" t="str">
            <v>001.31.00360</v>
          </cell>
          <cell r="B2258" t="str">
            <v>Fornecimento e instalação de válvula de retenção - aço galvanizado tupy classe 150 4 portinhola diâm.63 mm</v>
          </cell>
          <cell r="C2258" t="str">
            <v>UN</v>
          </cell>
          <cell r="D2258">
            <v>116.59869999999999</v>
          </cell>
        </row>
        <row r="2259">
          <cell r="A2259" t="str">
            <v>001.31.00380</v>
          </cell>
          <cell r="B2259" t="str">
            <v>Fornecimento e instalação de válvula globo angular  - classe 150  diâm. 63 mm</v>
          </cell>
          <cell r="C2259" t="str">
            <v>UN</v>
          </cell>
          <cell r="D2259">
            <v>72.828699999999998</v>
          </cell>
        </row>
        <row r="2260">
          <cell r="A2260" t="str">
            <v>001.31.00400</v>
          </cell>
          <cell r="B2260" t="str">
            <v>Fornecimento e instalação de engate rápido """"""""""""""""""""""""""""""""store"""""""""""""""""""""""""""""""" c/ red. ferro galvanizado diâm. 63 mm x 35 mm</v>
          </cell>
          <cell r="C2260" t="str">
            <v>UN</v>
          </cell>
          <cell r="D2260">
            <v>10.872199999999999</v>
          </cell>
        </row>
        <row r="2261">
          <cell r="A2261" t="str">
            <v>001.31.00420</v>
          </cell>
          <cell r="B2261" t="str">
            <v>Fornecimento e instalaçao de hidrante de recalque composto de caixa da alvenaria, registro globo angular 45º - 2 1/2"""""""""""""""""""""""""""""""" e tampa de fºfº 40 x 60 cm</v>
          </cell>
          <cell r="C2261" t="str">
            <v>UN</v>
          </cell>
          <cell r="D2261">
            <v>203.1936</v>
          </cell>
        </row>
        <row r="2262">
          <cell r="A2262" t="str">
            <v>001.31.00440</v>
          </cell>
          <cell r="B2262" t="str">
            <v>Fornecimento e instalação de hidrante de recalque composto de caixa de alvenaria, registro globo angular 45º - 1 1/2"""""""""""""""""""""""""""""""" e tampa de fºfº 80x60 cm</v>
          </cell>
          <cell r="C2262" t="str">
            <v>UN</v>
          </cell>
          <cell r="D2262">
            <v>327.75049999999999</v>
          </cell>
        </row>
        <row r="2263">
          <cell r="A2263" t="str">
            <v>001.31.00460</v>
          </cell>
          <cell r="B2263" t="str">
            <v>Fornecimento e instalação de mangueira fibra sintética pura tipo i graud - tipo parsh ou similar com adaptador para esguicho diâm. 1 1/2 pol</v>
          </cell>
          <cell r="C2263" t="str">
            <v>UN</v>
          </cell>
          <cell r="D2263">
            <v>180.34780000000001</v>
          </cell>
        </row>
        <row r="2264">
          <cell r="A2264" t="str">
            <v>001.31.00480</v>
          </cell>
          <cell r="B2264" t="str">
            <v xml:space="preserve">Fornecimento e instalação de armário em chapa de aço-com ventilação adequada - visor c/ inspeção c/ inscrição incêndio, cesto interno p/ abrigo da mangueira e esguicho tipo """"""""""""""""""""""""""""""""bucha spiero"""""""""""""""""""""""""""""""" ou </v>
          </cell>
          <cell r="C2264" t="str">
            <v>UN</v>
          </cell>
          <cell r="D2264">
            <v>109.34780000000001</v>
          </cell>
        </row>
        <row r="2265">
          <cell r="A2265" t="str">
            <v>001.31.00500</v>
          </cell>
          <cell r="B2265" t="str">
            <v>Fornecimento e instalação de bomba de incêndio - 4 cv/220v -1.800 rpm/60 hz - hm = 20 mca q=600l/min</v>
          </cell>
          <cell r="C2265" t="str">
            <v>UN</v>
          </cell>
          <cell r="D2265">
            <v>862.69560000000001</v>
          </cell>
        </row>
        <row r="2266">
          <cell r="A2266" t="str">
            <v>001.31.00520</v>
          </cell>
          <cell r="B2266" t="str">
            <v>Válvula  de pé com crivo de pvc tipo rosqueável 3/4 pol</v>
          </cell>
          <cell r="C2266" t="str">
            <v>UN</v>
          </cell>
          <cell r="D2266">
            <v>14.979100000000001</v>
          </cell>
        </row>
        <row r="2267">
          <cell r="A2267" t="str">
            <v>001.31.00540</v>
          </cell>
          <cell r="B2267" t="str">
            <v>Válvula  de pé com crivo de pvc tipo rosqueável 1 pol</v>
          </cell>
          <cell r="C2267" t="str">
            <v>UN</v>
          </cell>
          <cell r="D2267">
            <v>17.349900000000002</v>
          </cell>
        </row>
        <row r="2268">
          <cell r="A2268" t="str">
            <v>001.31.00560</v>
          </cell>
          <cell r="B2268" t="str">
            <v>Válvula  de pé com crivo de pvc tipo rosqueável 1 1/4 pol</v>
          </cell>
          <cell r="C2268" t="str">
            <v>UN</v>
          </cell>
          <cell r="D2268">
            <v>22.407900000000001</v>
          </cell>
        </row>
        <row r="2269">
          <cell r="A2269" t="str">
            <v>001.31.00580</v>
          </cell>
          <cell r="B2269" t="str">
            <v>Válvula de pé com crivo de pvc tipo rosqueável 1 1/2 pol</v>
          </cell>
          <cell r="C2269" t="str">
            <v>UN</v>
          </cell>
          <cell r="D2269">
            <v>22.038499999999999</v>
          </cell>
        </row>
        <row r="2270">
          <cell r="A2270" t="str">
            <v>001.32</v>
          </cell>
          <cell r="B2270" t="str">
            <v>INSTALAÇÕES HIDRÁULICA -  DRENAGEM</v>
          </cell>
          <cell r="D2270">
            <v>9055.3881000000001</v>
          </cell>
        </row>
        <row r="2271">
          <cell r="A2271" t="str">
            <v>001.32.00020</v>
          </cell>
          <cell r="B2271" t="str">
            <v>Fornecimento, assentamento e rejuntamento de tubos de concreto com armação simples 1000 mm</v>
          </cell>
          <cell r="C2271" t="str">
            <v>ML</v>
          </cell>
          <cell r="D2271">
            <v>152.85589999999999</v>
          </cell>
        </row>
        <row r="2272">
          <cell r="A2272" t="str">
            <v>001.32.00040</v>
          </cell>
          <cell r="B2272" t="str">
            <v>Fornecimento, assentamento e rejuntamento de tubos de concreto com armação simples  800 mm</v>
          </cell>
          <cell r="C2272" t="str">
            <v>ML</v>
          </cell>
          <cell r="D2272">
            <v>111.66160000000001</v>
          </cell>
        </row>
        <row r="2273">
          <cell r="A2273" t="str">
            <v>001.32.00060</v>
          </cell>
          <cell r="B2273" t="str">
            <v>Fornecimento, assentamento e rejuntamento de tubos de concreto com armação simples  600 mm</v>
          </cell>
          <cell r="C2273" t="str">
            <v>ML</v>
          </cell>
          <cell r="D2273">
            <v>84.84</v>
          </cell>
        </row>
        <row r="2274">
          <cell r="A2274" t="str">
            <v>001.32.00080</v>
          </cell>
          <cell r="B2274" t="str">
            <v>Fornecimento, assentamento e rejuntamento de tubos de concreto com armação simples  400 mm</v>
          </cell>
          <cell r="C2274" t="str">
            <v>ML</v>
          </cell>
          <cell r="D2274">
            <v>44.761699999999998</v>
          </cell>
        </row>
        <row r="2275">
          <cell r="A2275" t="str">
            <v>001.32.00100</v>
          </cell>
          <cell r="B2275" t="str">
            <v>Fornecimento, assentamento e rejuntamento de tubos de concreto com armação dupla 1000 mm</v>
          </cell>
          <cell r="C2275" t="str">
            <v>ML</v>
          </cell>
          <cell r="D2275">
            <v>187.85589999999999</v>
          </cell>
        </row>
        <row r="2276">
          <cell r="A2276" t="str">
            <v>001.32.00120</v>
          </cell>
          <cell r="B2276" t="str">
            <v>Fornecimento, assentamento e rejuntamento de tubos de concreto com armação dupla  800 mm</v>
          </cell>
          <cell r="C2276" t="str">
            <v>ML</v>
          </cell>
          <cell r="D2276">
            <v>135.66159999999999</v>
          </cell>
        </row>
        <row r="2277">
          <cell r="A2277" t="str">
            <v>001.32.00140</v>
          </cell>
          <cell r="B2277" t="str">
            <v>Fornecimento, assentamento e rejuntamento de tubos de concreto sem armação  600 mm</v>
          </cell>
          <cell r="C2277" t="str">
            <v>ML</v>
          </cell>
          <cell r="D2277">
            <v>66.078599999999994</v>
          </cell>
        </row>
        <row r="2278">
          <cell r="A2278" t="str">
            <v>001.32.00160</v>
          </cell>
          <cell r="B2278" t="str">
            <v>Fornecimento, assentamento e rejuntamento de tubos de concreto sem armação  500 mm</v>
          </cell>
          <cell r="C2278" t="str">
            <v>ML</v>
          </cell>
          <cell r="D2278">
            <v>48.900599999999997</v>
          </cell>
        </row>
        <row r="2279">
          <cell r="A2279" t="str">
            <v>001.32.00180</v>
          </cell>
          <cell r="B2279" t="str">
            <v>Fornecimento, assentamento e rejuntamento de tubos de concreto sem armação  400 mm</v>
          </cell>
          <cell r="C2279" t="str">
            <v>ML</v>
          </cell>
          <cell r="D2279">
            <v>34.761699999999998</v>
          </cell>
        </row>
        <row r="2280">
          <cell r="A2280" t="str">
            <v>001.32.00200</v>
          </cell>
          <cell r="B2280" t="str">
            <v>Fornecimento, assentamento e rejuntamento de tubos de concreto sem armação  350 mm</v>
          </cell>
          <cell r="C2280" t="str">
            <v>ML</v>
          </cell>
          <cell r="D2280">
            <v>26.261700000000001</v>
          </cell>
        </row>
        <row r="2281">
          <cell r="A2281" t="str">
            <v>001.32.00220</v>
          </cell>
          <cell r="B2281" t="str">
            <v>Fornecimento, assentamento e rejuntamento de tubos de concreto sem armação  300 mm</v>
          </cell>
          <cell r="C2281" t="str">
            <v>ML</v>
          </cell>
          <cell r="D2281">
            <v>21.886700000000001</v>
          </cell>
        </row>
        <row r="2282">
          <cell r="A2282" t="str">
            <v>001.32.00240</v>
          </cell>
          <cell r="B2282" t="str">
            <v>Fornecimento, assentamento e rejuntamento de tubos de concreto sem armação  250 mm</v>
          </cell>
          <cell r="C2282" t="str">
            <v>ML</v>
          </cell>
          <cell r="D2282">
            <v>20.886700000000001</v>
          </cell>
        </row>
        <row r="2283">
          <cell r="A2283" t="str">
            <v>001.32.00260</v>
          </cell>
          <cell r="B2283" t="str">
            <v>Fornecimento, assentamento e rejuntamento de tubos de concreto sem armação  200 mm</v>
          </cell>
          <cell r="C2283" t="str">
            <v>ML</v>
          </cell>
          <cell r="D2283">
            <v>16.670000000000002</v>
          </cell>
        </row>
        <row r="2284">
          <cell r="A2284" t="str">
            <v>001.32.00280</v>
          </cell>
          <cell r="B2284" t="str">
            <v>Fornecimento, assentamento e rejuntamento de tubos de concreto sem armação  150 mm</v>
          </cell>
          <cell r="C2284" t="str">
            <v>ML</v>
          </cell>
          <cell r="D2284">
            <v>14.67</v>
          </cell>
        </row>
        <row r="2285">
          <cell r="A2285" t="str">
            <v>001.32.00300</v>
          </cell>
          <cell r="B2285" t="str">
            <v>Fornecimento, assentamento e rejuntamento de tubos de concreto sem armação  100 mm</v>
          </cell>
          <cell r="C2285" t="str">
            <v>ML</v>
          </cell>
          <cell r="D2285">
            <v>11.6266</v>
          </cell>
        </row>
        <row r="2286">
          <cell r="A2286" t="str">
            <v>001.32.00320</v>
          </cell>
          <cell r="B2286" t="str">
            <v>Fornecimento, assentamento e rejuntamento de tubo de concreto poroso mf 400 mm</v>
          </cell>
          <cell r="C2286" t="str">
            <v>ML</v>
          </cell>
          <cell r="D2286">
            <v>38.261699999999998</v>
          </cell>
        </row>
        <row r="2287">
          <cell r="A2287" t="str">
            <v>001.32.00340</v>
          </cell>
          <cell r="B2287" t="str">
            <v>Fornecimento, assentamento e rejuntamento de tubo de concreto poroso mf 350 mm</v>
          </cell>
          <cell r="C2287" t="str">
            <v>ML</v>
          </cell>
          <cell r="D2287">
            <v>28.261700000000001</v>
          </cell>
        </row>
        <row r="2288">
          <cell r="A2288" t="str">
            <v>001.32.00360</v>
          </cell>
          <cell r="B2288" t="str">
            <v>Fornecimento, assentamento e rejuntamento de tubo de concreto poroso mf 300 mm</v>
          </cell>
          <cell r="C2288" t="str">
            <v>ML</v>
          </cell>
          <cell r="D2288">
            <v>19.161899999999999</v>
          </cell>
        </row>
        <row r="2289">
          <cell r="A2289" t="str">
            <v>001.32.00380</v>
          </cell>
          <cell r="B2289" t="str">
            <v>Fornecimento, assentamento e rejuntamento de tubo de concreto poroso mf 250 mm</v>
          </cell>
          <cell r="C2289" t="str">
            <v>ML</v>
          </cell>
          <cell r="D2289">
            <v>22.386700000000001</v>
          </cell>
        </row>
        <row r="2290">
          <cell r="A2290" t="str">
            <v>001.32.00400</v>
          </cell>
          <cell r="B2290" t="str">
            <v>Fornecimento, assentamento e rejuntamento de tubo de concreto poroso mf 200 mm</v>
          </cell>
          <cell r="C2290" t="str">
            <v>ML</v>
          </cell>
          <cell r="D2290">
            <v>16.87</v>
          </cell>
        </row>
        <row r="2291">
          <cell r="A2291" t="str">
            <v>001.32.00420</v>
          </cell>
          <cell r="B2291" t="str">
            <v>Fornecimento, assentamento e rejuntamento de tubo de concreto poroso mf 150 mm</v>
          </cell>
          <cell r="C2291" t="str">
            <v>ML</v>
          </cell>
          <cell r="D2291">
            <v>16.87</v>
          </cell>
        </row>
        <row r="2292">
          <cell r="A2292" t="str">
            <v>001.32.00440</v>
          </cell>
          <cell r="B2292" t="str">
            <v>Fornecimento, assentamento e rejuntamento de tubo de concreto poroso mf 100 mm</v>
          </cell>
          <cell r="C2292" t="str">
            <v>ML</v>
          </cell>
          <cell r="D2292">
            <v>20.426600000000001</v>
          </cell>
        </row>
        <row r="2293">
          <cell r="A2293" t="str">
            <v>001.32.00460</v>
          </cell>
          <cell r="B2293" t="str">
            <v>Execução de poço de visita conf. det. do dop n.4 120x120x50 cm</v>
          </cell>
          <cell r="C2293" t="str">
            <v>UN</v>
          </cell>
          <cell r="D2293">
            <v>713.39660000000003</v>
          </cell>
        </row>
        <row r="2294">
          <cell r="A2294" t="str">
            <v>001.32.00480</v>
          </cell>
          <cell r="B2294" t="str">
            <v>Execução de poço de visita conf. det. do dop n.4 120x120x70 cm</v>
          </cell>
          <cell r="C2294" t="str">
            <v>UN</v>
          </cell>
          <cell r="D2294">
            <v>802.01900000000001</v>
          </cell>
        </row>
        <row r="2295">
          <cell r="A2295" t="str">
            <v>001.32.00500</v>
          </cell>
          <cell r="B2295" t="str">
            <v>Execução de poço de visita conf. det. do dop n.4 120x120x105 cm</v>
          </cell>
          <cell r="C2295" t="str">
            <v>UN</v>
          </cell>
          <cell r="D2295">
            <v>962.78200000000004</v>
          </cell>
        </row>
        <row r="2296">
          <cell r="A2296" t="str">
            <v>001.32.00520</v>
          </cell>
          <cell r="B2296" t="str">
            <v>Execução de poço de visita conf. det. do dop n.4 120x120x120 cm</v>
          </cell>
          <cell r="C2296" t="str">
            <v>UN</v>
          </cell>
          <cell r="D2296">
            <v>1017.7448000000001</v>
          </cell>
        </row>
        <row r="2297">
          <cell r="A2297" t="str">
            <v>001.32.00540</v>
          </cell>
          <cell r="B2297" t="str">
            <v>Execução de poço de visita conf. det. do dop n.4 120x120x140 cm</v>
          </cell>
          <cell r="C2297" t="str">
            <v>UN</v>
          </cell>
          <cell r="D2297">
            <v>1466.7221999999999</v>
          </cell>
        </row>
        <row r="2298">
          <cell r="A2298" t="str">
            <v>001.32.00560</v>
          </cell>
          <cell r="B2298" t="str">
            <v>Execução de poço de visita conf. det. do dop n.4 120x120x190 cm</v>
          </cell>
          <cell r="C2298" t="str">
            <v>UN</v>
          </cell>
          <cell r="D2298">
            <v>1379.7886000000001</v>
          </cell>
        </row>
        <row r="2299">
          <cell r="A2299" t="str">
            <v>001.32.00580</v>
          </cell>
          <cell r="B2299" t="str">
            <v>Execução de caixa de passagem conf. det. n7 do dop 30 x 30 x 30 cm</v>
          </cell>
          <cell r="C2299" t="str">
            <v>UN</v>
          </cell>
          <cell r="D2299">
            <v>38.521000000000001</v>
          </cell>
        </row>
        <row r="2300">
          <cell r="A2300" t="str">
            <v>001.32.00600</v>
          </cell>
          <cell r="B2300" t="str">
            <v>Execução de caixa de passagem conf. det. n7 do dop 40 x 40 x 40 cm</v>
          </cell>
          <cell r="C2300" t="str">
            <v>UN</v>
          </cell>
          <cell r="D2300">
            <v>58.170699999999997</v>
          </cell>
        </row>
        <row r="2301">
          <cell r="A2301" t="str">
            <v>001.32.00620</v>
          </cell>
          <cell r="B2301" t="str">
            <v>Execução de caixa de passagem conf. det. n7 do dop 50 x 50 x 50 cm</v>
          </cell>
          <cell r="C2301" t="str">
            <v>UN</v>
          </cell>
          <cell r="D2301">
            <v>83.568399999999997</v>
          </cell>
        </row>
        <row r="2302">
          <cell r="A2302" t="str">
            <v>001.32.00640</v>
          </cell>
          <cell r="B2302" t="str">
            <v>Execução de caixa de passagem conf. det. n7 do dop 60 x 60 x 60 cm</v>
          </cell>
          <cell r="C2302" t="str">
            <v>UN</v>
          </cell>
          <cell r="D2302">
            <v>111.22369999999999</v>
          </cell>
        </row>
        <row r="2303">
          <cell r="A2303" t="str">
            <v>001.32.00660</v>
          </cell>
          <cell r="B2303" t="str">
            <v>Execução de caixa de passagem conf. det. n7 do dop 70 x 70 x 70 cm</v>
          </cell>
          <cell r="C2303" t="str">
            <v>UN</v>
          </cell>
          <cell r="D2303">
            <v>114.01609999999999</v>
          </cell>
        </row>
        <row r="2304">
          <cell r="A2304" t="str">
            <v>001.32.00680</v>
          </cell>
          <cell r="B2304" t="str">
            <v>Execução de caixa de passagem conf. det. n7 do dop 80 x 80 x 80 cm</v>
          </cell>
          <cell r="C2304" t="str">
            <v>UN</v>
          </cell>
          <cell r="D2304">
            <v>144.916</v>
          </cell>
        </row>
        <row r="2305">
          <cell r="A2305" t="str">
            <v>001.32.00700</v>
          </cell>
          <cell r="B2305" t="str">
            <v>Execução de caixa de passagem conf. det. n7 do dop 90 x 90 x 90 cm</v>
          </cell>
          <cell r="C2305" t="str">
            <v>UN</v>
          </cell>
          <cell r="D2305">
            <v>240.52289999999999</v>
          </cell>
        </row>
        <row r="2306">
          <cell r="A2306" t="str">
            <v>001.32.00720</v>
          </cell>
          <cell r="B2306" t="str">
            <v>Execução de caixa de passagem conf. det. n7 do dop 100 x 100 x 100 cm</v>
          </cell>
          <cell r="C2306" t="str">
            <v>UN</v>
          </cell>
          <cell r="D2306">
            <v>241.42449999999999</v>
          </cell>
        </row>
        <row r="2307">
          <cell r="A2307" t="str">
            <v>001.32.00740</v>
          </cell>
          <cell r="B2307" t="str">
            <v>Execução de caixa de passagem conf. det. n7 do dop 100 x 100 x 120 cm</v>
          </cell>
          <cell r="C2307" t="str">
            <v>UND</v>
          </cell>
          <cell r="D2307">
            <v>328.23200000000003</v>
          </cell>
        </row>
        <row r="2308">
          <cell r="A2308" t="str">
            <v>001.32.00760</v>
          </cell>
          <cell r="B2308" t="str">
            <v>Execução de caixa de passagem conf. det. n7 do dop 110 x 0.60 x 0.60 cm</v>
          </cell>
          <cell r="C2308" t="str">
            <v>UN</v>
          </cell>
          <cell r="D2308">
            <v>10.446400000000001</v>
          </cell>
        </row>
        <row r="2309">
          <cell r="A2309" t="str">
            <v>001.32.00780</v>
          </cell>
          <cell r="B2309" t="str">
            <v>Execução de caixa de areia dimensões 50 x 50 x 50 cm</v>
          </cell>
          <cell r="C2309" t="str">
            <v>UN</v>
          </cell>
          <cell r="D2309">
            <v>83.568399999999997</v>
          </cell>
        </row>
        <row r="2310">
          <cell r="A2310" t="str">
            <v>001.32.00800</v>
          </cell>
          <cell r="B2310" t="str">
            <v>Execução de canaleta para talude em concreto simples traço 1:4:8 com 8 cm espessura conf. det. n.32 e 33</v>
          </cell>
          <cell r="C2310" t="str">
            <v>ML</v>
          </cell>
          <cell r="D2310">
            <v>27.137599999999999</v>
          </cell>
        </row>
        <row r="2311">
          <cell r="A2311" t="str">
            <v>001.32.00820</v>
          </cell>
          <cell r="B2311" t="str">
            <v>Execução de canaleta de tijolo maciço 1/2 vez l=0,30 m inclusive grelha de ferro</v>
          </cell>
          <cell r="C2311" t="str">
            <v>ML</v>
          </cell>
          <cell r="D2311">
            <v>74.569299999999998</v>
          </cell>
        </row>
        <row r="2312">
          <cell r="A2312" t="str">
            <v>001.32.00840</v>
          </cell>
          <cell r="B2312" t="str">
            <v>Fornecimento e instalação de aspersor ou irrigador para jardim de metal - diamentro 3/4"</v>
          </cell>
          <cell r="C2312" t="str">
            <v>UN</v>
          </cell>
          <cell r="D2312">
            <v>15</v>
          </cell>
        </row>
        <row r="2313">
          <cell r="A2313" t="str">
            <v>001.33</v>
          </cell>
          <cell r="B2313" t="str">
            <v>LIMPEZA</v>
          </cell>
          <cell r="D2313">
            <v>20.2258</v>
          </cell>
        </row>
        <row r="2314">
          <cell r="A2314" t="str">
            <v>001.33.00020</v>
          </cell>
          <cell r="B2314" t="str">
            <v>Limpeza geral da obra</v>
          </cell>
          <cell r="C2314" t="str">
            <v>M2</v>
          </cell>
          <cell r="D2314">
            <v>1.9035</v>
          </cell>
        </row>
        <row r="2315">
          <cell r="A2315" t="str">
            <v>001.33.00040</v>
          </cell>
          <cell r="B2315" t="str">
            <v>Execução de limpeza geral da obra com retirada de entulhos</v>
          </cell>
          <cell r="C2315" t="str">
            <v>M2</v>
          </cell>
          <cell r="D2315">
            <v>1.9035</v>
          </cell>
        </row>
        <row r="2316">
          <cell r="A2316" t="str">
            <v>001.33.00060</v>
          </cell>
          <cell r="B2316" t="str">
            <v>Execução de Retirada de entulho em Caçamba inclusive Carga Manual distância até 30 mts</v>
          </cell>
          <cell r="C2316" t="str">
            <v>M3</v>
          </cell>
          <cell r="D2316">
            <v>16.418800000000001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2"/>
  <sheetViews>
    <sheetView showGridLines="0" tabSelected="1" view="pageLayout" zoomScaleNormal="100" workbookViewId="0">
      <selection activeCell="A9" sqref="A9:I9"/>
    </sheetView>
  </sheetViews>
  <sheetFormatPr defaultRowHeight="12.75" x14ac:dyDescent="0.2"/>
  <cols>
    <col min="1" max="1" width="29.140625" style="61" customWidth="1"/>
    <col min="2" max="16384" width="9.140625" style="61"/>
  </cols>
  <sheetData>
    <row r="1" spans="1:9" x14ac:dyDescent="0.2">
      <c r="A1" s="60"/>
      <c r="B1" s="60"/>
      <c r="C1" s="60"/>
      <c r="D1" s="60"/>
      <c r="E1" s="60"/>
      <c r="F1" s="60"/>
      <c r="G1" s="60"/>
      <c r="H1" s="60"/>
      <c r="I1" s="60"/>
    </row>
    <row r="9" spans="1:9" x14ac:dyDescent="0.2">
      <c r="A9" s="160" t="s">
        <v>39</v>
      </c>
      <c r="B9" s="160"/>
      <c r="C9" s="160"/>
      <c r="D9" s="160"/>
      <c r="E9" s="160"/>
      <c r="F9" s="160"/>
      <c r="G9" s="160"/>
      <c r="H9" s="160"/>
      <c r="I9" s="160"/>
    </row>
    <row r="10" spans="1:9" x14ac:dyDescent="0.2">
      <c r="A10" s="62" t="s">
        <v>18</v>
      </c>
      <c r="B10" s="63" t="s">
        <v>1328</v>
      </c>
      <c r="C10" s="12"/>
      <c r="D10" s="63"/>
    </row>
    <row r="11" spans="1:9" x14ac:dyDescent="0.2">
      <c r="A11" s="62" t="s">
        <v>482</v>
      </c>
      <c r="B11" s="63" t="s">
        <v>1329</v>
      </c>
      <c r="C11" s="12"/>
      <c r="D11" s="63"/>
    </row>
    <row r="12" spans="1:9" x14ac:dyDescent="0.2">
      <c r="A12" s="62" t="s">
        <v>20</v>
      </c>
      <c r="B12" s="63" t="s">
        <v>744</v>
      </c>
      <c r="C12" s="12"/>
      <c r="D12" s="63"/>
    </row>
    <row r="13" spans="1:9" x14ac:dyDescent="0.2">
      <c r="A13" s="62" t="s">
        <v>21</v>
      </c>
      <c r="B13" s="63" t="s">
        <v>1330</v>
      </c>
      <c r="C13" s="12"/>
      <c r="D13" s="63"/>
    </row>
    <row r="19" spans="1:9" x14ac:dyDescent="0.2">
      <c r="A19" s="160" t="s">
        <v>40</v>
      </c>
      <c r="B19" s="160"/>
      <c r="C19" s="160"/>
      <c r="D19" s="160"/>
      <c r="E19" s="160"/>
      <c r="F19" s="160"/>
      <c r="G19" s="160"/>
      <c r="H19" s="160"/>
      <c r="I19" s="160"/>
    </row>
    <row r="20" spans="1:9" x14ac:dyDescent="0.2">
      <c r="A20" s="62" t="s">
        <v>15</v>
      </c>
      <c r="B20" s="64">
        <f>'BDI - Aliquota ISSQN - 5,0%'!C14</f>
        <v>0.25195200317965005</v>
      </c>
      <c r="C20" s="65"/>
      <c r="G20" s="62" t="s">
        <v>16</v>
      </c>
      <c r="H20" s="66" t="s">
        <v>2913</v>
      </c>
    </row>
    <row r="21" spans="1:9" x14ac:dyDescent="0.2">
      <c r="A21" s="62" t="s">
        <v>14</v>
      </c>
      <c r="B21" s="64">
        <f>'BDI DIF - Aliquota ISSQN - 5,0%'!C14</f>
        <v>0.10890619719771633</v>
      </c>
      <c r="C21" s="65"/>
      <c r="G21" s="62" t="s">
        <v>13</v>
      </c>
      <c r="H21" s="67" t="s">
        <v>1327</v>
      </c>
    </row>
    <row r="22" spans="1:9" ht="12.75" customHeight="1" x14ac:dyDescent="0.2">
      <c r="A22" s="23" t="s">
        <v>17</v>
      </c>
      <c r="B22" s="137" t="s">
        <v>2914</v>
      </c>
      <c r="C22" s="136"/>
      <c r="D22" s="136"/>
      <c r="E22" s="136"/>
      <c r="G22" s="62" t="s">
        <v>44</v>
      </c>
      <c r="H22" s="68" t="s">
        <v>921</v>
      </c>
    </row>
    <row r="23" spans="1:9" x14ac:dyDescent="0.2">
      <c r="A23" s="23" t="s">
        <v>46</v>
      </c>
      <c r="B23" s="67" t="s">
        <v>2912</v>
      </c>
    </row>
    <row r="25" spans="1:9" x14ac:dyDescent="0.2">
      <c r="A25" s="160" t="s">
        <v>41</v>
      </c>
      <c r="B25" s="160"/>
      <c r="C25" s="160"/>
      <c r="D25" s="160"/>
      <c r="E25" s="160"/>
      <c r="F25" s="160"/>
      <c r="G25" s="160"/>
      <c r="H25" s="160"/>
      <c r="I25" s="160"/>
    </row>
    <row r="36" spans="1:9" x14ac:dyDescent="0.2">
      <c r="A36" s="159"/>
      <c r="B36" s="159"/>
      <c r="C36" s="159"/>
      <c r="D36" s="159"/>
      <c r="E36" s="159"/>
      <c r="F36" s="159"/>
      <c r="G36" s="159"/>
      <c r="H36" s="159"/>
      <c r="I36" s="159"/>
    </row>
    <row r="38" spans="1:9" x14ac:dyDescent="0.2">
      <c r="A38" s="159" t="s">
        <v>42</v>
      </c>
      <c r="B38" s="159"/>
      <c r="C38" s="159"/>
      <c r="D38" s="159"/>
      <c r="E38" s="159"/>
      <c r="F38" s="159"/>
      <c r="G38" s="159"/>
      <c r="H38" s="159"/>
      <c r="I38" s="159"/>
    </row>
    <row r="39" spans="1:9" x14ac:dyDescent="0.2">
      <c r="A39" s="161" t="s">
        <v>47</v>
      </c>
      <c r="B39" s="161"/>
      <c r="C39" s="161"/>
      <c r="D39" s="161"/>
      <c r="E39" s="161"/>
      <c r="F39" s="161"/>
      <c r="G39" s="161"/>
      <c r="H39" s="161"/>
      <c r="I39" s="161"/>
    </row>
    <row r="40" spans="1:9" x14ac:dyDescent="0.2">
      <c r="A40" s="159" t="s">
        <v>48</v>
      </c>
      <c r="B40" s="159"/>
      <c r="C40" s="159"/>
      <c r="D40" s="159"/>
      <c r="E40" s="159"/>
      <c r="F40" s="159"/>
      <c r="G40" s="159"/>
      <c r="H40" s="159"/>
      <c r="I40" s="159"/>
    </row>
    <row r="41" spans="1:9" x14ac:dyDescent="0.2">
      <c r="A41" s="159" t="s">
        <v>49</v>
      </c>
      <c r="B41" s="159"/>
      <c r="C41" s="159"/>
      <c r="D41" s="159"/>
      <c r="E41" s="159"/>
      <c r="F41" s="159"/>
      <c r="G41" s="159"/>
      <c r="H41" s="159"/>
      <c r="I41" s="159"/>
    </row>
    <row r="43" spans="1:9" x14ac:dyDescent="0.2">
      <c r="A43" s="159"/>
      <c r="B43" s="159"/>
      <c r="C43" s="159"/>
      <c r="D43" s="159"/>
      <c r="E43" s="159"/>
      <c r="F43" s="159"/>
      <c r="G43" s="159"/>
      <c r="H43" s="159"/>
      <c r="I43" s="159"/>
    </row>
    <row r="44" spans="1:9" x14ac:dyDescent="0.2">
      <c r="A44" s="161"/>
      <c r="B44" s="161"/>
      <c r="C44" s="161"/>
      <c r="D44" s="161"/>
      <c r="E44" s="161"/>
      <c r="F44" s="161"/>
      <c r="G44" s="161"/>
      <c r="H44" s="161"/>
      <c r="I44" s="161"/>
    </row>
    <row r="45" spans="1:9" x14ac:dyDescent="0.2">
      <c r="A45" s="159"/>
      <c r="B45" s="159"/>
      <c r="C45" s="159"/>
      <c r="D45" s="159"/>
      <c r="E45" s="159"/>
      <c r="F45" s="159"/>
      <c r="G45" s="159"/>
      <c r="H45" s="159"/>
      <c r="I45" s="159"/>
    </row>
    <row r="46" spans="1:9" x14ac:dyDescent="0.2">
      <c r="A46" s="159"/>
      <c r="B46" s="159"/>
      <c r="C46" s="159"/>
      <c r="D46" s="159"/>
      <c r="E46" s="159"/>
      <c r="F46" s="159"/>
      <c r="G46" s="159"/>
      <c r="H46" s="159"/>
      <c r="I46" s="159"/>
    </row>
    <row r="62" spans="1:9" x14ac:dyDescent="0.2">
      <c r="A62" s="60"/>
      <c r="B62" s="60"/>
      <c r="C62" s="60"/>
      <c r="D62" s="60"/>
      <c r="E62" s="60"/>
      <c r="F62" s="60"/>
      <c r="G62" s="60"/>
      <c r="H62" s="60"/>
      <c r="I62" s="60"/>
    </row>
  </sheetData>
  <mergeCells count="12">
    <mergeCell ref="A46:I46"/>
    <mergeCell ref="A43:I43"/>
    <mergeCell ref="A9:I9"/>
    <mergeCell ref="A19:I19"/>
    <mergeCell ref="A25:I25"/>
    <mergeCell ref="A38:I38"/>
    <mergeCell ref="A36:I36"/>
    <mergeCell ref="A39:I39"/>
    <mergeCell ref="A40:I40"/>
    <mergeCell ref="A41:I41"/>
    <mergeCell ref="A44:I44"/>
    <mergeCell ref="A45:I45"/>
  </mergeCells>
  <pageMargins left="0.511811024" right="0.511811024" top="1.0874999999999999" bottom="0.81562500000000004" header="0.31496062000000002" footer="0.31496062000000002"/>
  <pageSetup paperSize="9" scale="90" orientation="portrait" r:id="rId1"/>
  <headerFooter>
    <oddHeader>&amp;L&amp;G&amp;R&amp;G</oddHeader>
    <oddFooter>&amp;L&amp;"-,Negrito"&amp;8&amp;K01+025EXCELÊNCIA ENGENHARIA E MEIO AMBIENTE LTDA&amp;"-,Regular"
Rua José Alencar,15 - Santa Cruz 1, Cuiabá/MT
CNPJ: 00.564.373/0001-95&amp;C&amp;8&amp;K01+029&amp;P /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7"/>
  <sheetViews>
    <sheetView showGridLines="0" view="pageLayout" zoomScaleNormal="100" workbookViewId="0">
      <selection activeCell="A10" sqref="A10:D10"/>
    </sheetView>
  </sheetViews>
  <sheetFormatPr defaultRowHeight="12.75" x14ac:dyDescent="0.25"/>
  <cols>
    <col min="1" max="1" width="13.28515625" style="49" customWidth="1"/>
    <col min="2" max="2" width="42.85546875" style="49" customWidth="1"/>
    <col min="3" max="3" width="14.42578125" style="49" customWidth="1"/>
    <col min="4" max="4" width="16.5703125" style="12" customWidth="1"/>
    <col min="5" max="16384" width="9.140625" style="49"/>
  </cols>
  <sheetData>
    <row r="1" spans="1:4" x14ac:dyDescent="0.25">
      <c r="A1" s="1" t="s">
        <v>18</v>
      </c>
      <c r="B1" s="163" t="str">
        <f>CAPA!B10</f>
        <v>ESTAÇÃO DE TRATAMENTO DE ÁGUA - ETA BOM SUCESSO</v>
      </c>
      <c r="C1" s="163"/>
      <c r="D1" s="163"/>
    </row>
    <row r="2" spans="1:4" x14ac:dyDescent="0.25">
      <c r="A2" s="50" t="s">
        <v>19</v>
      </c>
      <c r="B2" s="49" t="str">
        <f>CAPA!B11</f>
        <v>Bom Sucesso</v>
      </c>
    </row>
    <row r="3" spans="1:4" x14ac:dyDescent="0.25">
      <c r="A3" s="50" t="s">
        <v>20</v>
      </c>
      <c r="B3" s="49" t="str">
        <f>CAPA!B12</f>
        <v>Várzea Grande/MT</v>
      </c>
    </row>
    <row r="4" spans="1:4" x14ac:dyDescent="0.25">
      <c r="A4" s="50" t="s">
        <v>21</v>
      </c>
      <c r="B4" s="49" t="str">
        <f>CAPA!B13</f>
        <v>Av. Gil João da Silva, S/n, Bom Sucesso</v>
      </c>
    </row>
    <row r="5" spans="1:4" x14ac:dyDescent="0.25">
      <c r="D5" s="49"/>
    </row>
    <row r="6" spans="1:4" x14ac:dyDescent="0.25">
      <c r="A6" s="50" t="s">
        <v>15</v>
      </c>
      <c r="B6" s="58">
        <f>CAPA!B20</f>
        <v>0.25195200317965005</v>
      </c>
      <c r="C6" s="62" t="s">
        <v>26</v>
      </c>
      <c r="D6" s="58" t="str">
        <f>CAPA!H21</f>
        <v>04 MESES</v>
      </c>
    </row>
    <row r="7" spans="1:4" x14ac:dyDescent="0.25">
      <c r="A7" s="50" t="s">
        <v>27</v>
      </c>
      <c r="B7" s="58">
        <f>CAPA!B21</f>
        <v>0.10890619719771633</v>
      </c>
      <c r="C7" s="62" t="s">
        <v>28</v>
      </c>
      <c r="D7" s="59" t="str">
        <f>CAPA!H20</f>
        <v>02/2022</v>
      </c>
    </row>
    <row r="8" spans="1:4" x14ac:dyDescent="0.25">
      <c r="A8" s="50" t="s">
        <v>44</v>
      </c>
      <c r="B8" s="49" t="str">
        <f>CAPA!H22</f>
        <v>NÃO DESONERADO</v>
      </c>
      <c r="C8" s="62" t="s">
        <v>46</v>
      </c>
      <c r="D8" s="51" t="str">
        <f>CAPA!B23</f>
        <v>05</v>
      </c>
    </row>
    <row r="9" spans="1:4" x14ac:dyDescent="0.25">
      <c r="A9" s="50"/>
      <c r="C9" s="50"/>
      <c r="D9" s="51"/>
    </row>
    <row r="10" spans="1:4" x14ac:dyDescent="0.25">
      <c r="A10" s="162" t="s">
        <v>24</v>
      </c>
      <c r="B10" s="162"/>
      <c r="C10" s="162"/>
      <c r="D10" s="162"/>
    </row>
    <row r="11" spans="1:4" ht="13.5" thickBot="1" x14ac:dyDescent="0.3">
      <c r="A11" s="52" t="s">
        <v>0</v>
      </c>
      <c r="B11" s="52" t="s">
        <v>3</v>
      </c>
      <c r="C11" s="52" t="s">
        <v>23</v>
      </c>
      <c r="D11" s="52" t="s">
        <v>7</v>
      </c>
    </row>
    <row r="12" spans="1:4" x14ac:dyDescent="0.25">
      <c r="A12" s="12" t="s">
        <v>788</v>
      </c>
      <c r="B12" s="53" t="str">
        <f>VLOOKUP(A12,'PLANILHA SINTÉTICA'!A:D,4,FALSE)</f>
        <v>ADMINISTRAÇÃO DE OBRAS</v>
      </c>
      <c r="C12" s="54">
        <f>D12/$D$56</f>
        <v>1.9906490615867752E-2</v>
      </c>
      <c r="D12" s="55">
        <f>VLOOKUP(CONCATENATE("TOTAL DO ITEM - ",A12),'PLANILHA SINTÉTICA'!D:I,6,FALSE)</f>
        <v>384557.4</v>
      </c>
    </row>
    <row r="13" spans="1:4" ht="25.5" x14ac:dyDescent="0.25">
      <c r="A13" s="12" t="s">
        <v>789</v>
      </c>
      <c r="B13" s="53" t="str">
        <f>VLOOKUP(A13,'PLANILHA SINTÉTICA'!A:D,4,FALSE)</f>
        <v>SERVIÇOS PRELIMINARES E CANTEIRO DE OBRAS</v>
      </c>
      <c r="C13" s="54">
        <f>D13/$D$56</f>
        <v>9.4813289824284986E-3</v>
      </c>
      <c r="D13" s="55">
        <f>VLOOKUP(CONCATENATE("TOTAL DO ITEM - ",A13),'PLANILHA SINTÉTICA'!D:I,6,FALSE)</f>
        <v>183162.13</v>
      </c>
    </row>
    <row r="14" spans="1:4" x14ac:dyDescent="0.25">
      <c r="A14" s="166" t="s">
        <v>741</v>
      </c>
      <c r="B14" s="166"/>
      <c r="C14" s="166"/>
      <c r="D14" s="166"/>
    </row>
    <row r="15" spans="1:4" x14ac:dyDescent="0.25">
      <c r="A15" s="56" t="s">
        <v>1152</v>
      </c>
      <c r="B15" s="53" t="str">
        <f>VLOOKUP(A15,'PLANILHA SINTÉTICA'!A:D,4,FALSE)</f>
        <v>BOMBA PARA CAPTAÇÃO</v>
      </c>
      <c r="C15" s="54">
        <f>D15/$D$56</f>
        <v>6.9023551837521097E-3</v>
      </c>
      <c r="D15" s="55">
        <f>VLOOKUP(CONCATENATE("TOTAL DO ITEM - ",A15),'PLANILHA SINTÉTICA'!D:I,6,FALSE)</f>
        <v>133341.01999999999</v>
      </c>
    </row>
    <row r="16" spans="1:4" x14ac:dyDescent="0.25">
      <c r="A16" s="56" t="s">
        <v>1154</v>
      </c>
      <c r="B16" s="53" t="str">
        <f>VLOOKUP(A16,'PLANILHA SINTÉTICA'!A:D,4,FALSE)</f>
        <v>ADUTORA DE ÁGUA BRUTA</v>
      </c>
      <c r="C16" s="54">
        <f>D16/$D$56</f>
        <v>0.16667562186997073</v>
      </c>
      <c r="D16" s="55">
        <f>VLOOKUP(CONCATENATE("TOTAL DO ITEM - ",A16),'PLANILHA SINTÉTICA'!D:I,6,FALSE)</f>
        <v>3219871.6</v>
      </c>
    </row>
    <row r="17" spans="1:4" x14ac:dyDescent="0.25">
      <c r="A17" s="56" t="s">
        <v>1161</v>
      </c>
      <c r="B17" s="53" t="str">
        <f>VLOOKUP(A17,'PLANILHA SINTÉTICA'!A:D,4,FALSE)</f>
        <v>INSTALAÇÕES ELÉTRICAS</v>
      </c>
      <c r="C17" s="54">
        <f>D17/$D$56</f>
        <v>2.7408289072250281E-2</v>
      </c>
      <c r="D17" s="55">
        <f>VLOOKUP(CONCATENATE("TOTAL DO ITEM - ",A17),'PLANILHA SINTÉTICA'!D:I,6,FALSE)</f>
        <v>529478.57999999996</v>
      </c>
    </row>
    <row r="18" spans="1:4" x14ac:dyDescent="0.25">
      <c r="A18" s="56" t="s">
        <v>1168</v>
      </c>
      <c r="B18" s="53" t="str">
        <f>VLOOKUP(A18,'PLANILHA SINTÉTICA'!A:D,4,FALSE)</f>
        <v>MOTOBOMBA E AUTOMAÇÃO</v>
      </c>
      <c r="C18" s="54">
        <f>D18/$D$56</f>
        <v>3.7183470093969124E-3</v>
      </c>
      <c r="D18" s="55">
        <f>VLOOKUP(CONCATENATE("TOTAL DO ITEM - ",A18),'PLANILHA SINTÉTICA'!D:I,6,FALSE)</f>
        <v>71831.740000000005</v>
      </c>
    </row>
    <row r="19" spans="1:4" x14ac:dyDescent="0.25">
      <c r="A19" s="166" t="str">
        <f>'PLANILHA SINTÉTICA'!A89:I89</f>
        <v>CASA QUÍMICA</v>
      </c>
      <c r="B19" s="166"/>
      <c r="C19" s="166"/>
      <c r="D19" s="166"/>
    </row>
    <row r="20" spans="1:4" x14ac:dyDescent="0.25">
      <c r="A20" s="56" t="str">
        <f>'PLANILHA SINTÉTICA'!A90</f>
        <v>7.0</v>
      </c>
      <c r="B20" s="53" t="str">
        <f>VLOOKUP(A20,'PLANILHA SINTÉTICA'!A:D,4,FALSE)</f>
        <v>INFRAESTRUTURA E FUNDAÇÃO</v>
      </c>
      <c r="C20" s="54">
        <f t="shared" ref="C20:C32" si="0">D20/$D$56</f>
        <v>1.0830793804306823E-2</v>
      </c>
      <c r="D20" s="55">
        <f>VLOOKUP(CONCATENATE("TOTAL DO ITEM - ",A20),'PLANILHA SINTÉTICA'!D:I,6,FALSE)</f>
        <v>209231.35</v>
      </c>
    </row>
    <row r="21" spans="1:4" x14ac:dyDescent="0.25">
      <c r="A21" s="56" t="str">
        <f>'PLANILHA SINTÉTICA'!A115</f>
        <v>8.0</v>
      </c>
      <c r="B21" s="53" t="str">
        <f>VLOOKUP(A21,'PLANILHA SINTÉTICA'!A:D,4,FALSE)</f>
        <v>MESO E SUPER ESTRUTURA</v>
      </c>
      <c r="C21" s="54">
        <f t="shared" si="0"/>
        <v>4.0600963891153797E-3</v>
      </c>
      <c r="D21" s="55">
        <f>VLOOKUP(CONCATENATE("TOTAL DO ITEM - ",A21),'PLANILHA SINTÉTICA'!D:I,6,FALSE)</f>
        <v>78433.72</v>
      </c>
    </row>
    <row r="22" spans="1:4" x14ac:dyDescent="0.25">
      <c r="A22" s="56" t="str">
        <f>'PLANILHA SINTÉTICA'!A126</f>
        <v>9.0</v>
      </c>
      <c r="B22" s="53" t="str">
        <f>VLOOKUP(A22,'PLANILHA SINTÉTICA'!A:D,4,FALSE)</f>
        <v>ELEMENTOS DE VEDAÇÃO</v>
      </c>
      <c r="C22" s="54">
        <f t="shared" si="0"/>
        <v>3.0457157268045142E-3</v>
      </c>
      <c r="D22" s="55">
        <f>VLOOKUP(CONCATENATE("TOTAL DO ITEM - ",A22),'PLANILHA SINTÉTICA'!D:I,6,FALSE)</f>
        <v>58837.72</v>
      </c>
    </row>
    <row r="23" spans="1:4" x14ac:dyDescent="0.25">
      <c r="A23" s="56" t="s">
        <v>792</v>
      </c>
      <c r="B23" s="53" t="str">
        <f>VLOOKUP(A23,'PLANILHA SINTÉTICA'!A:D,4,FALSE)</f>
        <v>COBERTURA</v>
      </c>
      <c r="C23" s="54">
        <f t="shared" si="0"/>
        <v>9.6527192484969892E-3</v>
      </c>
      <c r="D23" s="55">
        <f>VLOOKUP(CONCATENATE("TOTAL DO ITEM - ",A23),'PLANILHA SINTÉTICA'!D:I,6,FALSE)</f>
        <v>186473.08000000002</v>
      </c>
    </row>
    <row r="24" spans="1:4" x14ac:dyDescent="0.25">
      <c r="A24" s="56" t="str">
        <f>'PLANILHA SINTÉTICA'!A136</f>
        <v>11.0</v>
      </c>
      <c r="B24" s="53" t="str">
        <f>VLOOKUP(A24,'PLANILHA SINTÉTICA'!A:D,4,FALSE)</f>
        <v>IMPERMEABILIZAÇÃO DE SUPERFÍCIES</v>
      </c>
      <c r="C24" s="54">
        <f t="shared" si="0"/>
        <v>6.1231404257719771E-5</v>
      </c>
      <c r="D24" s="55">
        <f>VLOOKUP(CONCATENATE("TOTAL DO ITEM - ",A24),'PLANILHA SINTÉTICA'!D:I,6,FALSE)</f>
        <v>1182.8800000000001</v>
      </c>
    </row>
    <row r="25" spans="1:4" x14ac:dyDescent="0.25">
      <c r="A25" s="56" t="str">
        <f>'PLANILHA SINTÉTICA'!A139</f>
        <v>12.0</v>
      </c>
      <c r="B25" s="53" t="str">
        <f>VLOOKUP(A25,'PLANILHA SINTÉTICA'!A:D,4,FALSE)</f>
        <v>REVESTIMENTO RÚSTICO</v>
      </c>
      <c r="C25" s="54">
        <f t="shared" si="0"/>
        <v>8.7335245144097649E-4</v>
      </c>
      <c r="D25" s="55">
        <f>VLOOKUP(CONCATENATE("TOTAL DO ITEM - ",A25),'PLANILHA SINTÉTICA'!D:I,6,FALSE)</f>
        <v>16871.59</v>
      </c>
    </row>
    <row r="26" spans="1:4" x14ac:dyDescent="0.25">
      <c r="A26" s="56" t="str">
        <f>'PLANILHA SINTÉTICA'!A143</f>
        <v>13.0</v>
      </c>
      <c r="B26" s="53" t="str">
        <f>VLOOKUP(A26,'PLANILHA SINTÉTICA'!A:D,4,FALSE)</f>
        <v>ESQUADRIAS</v>
      </c>
      <c r="C26" s="54">
        <f t="shared" si="0"/>
        <v>1.0984993020265422E-3</v>
      </c>
      <c r="D26" s="55">
        <f>VLOOKUP(CONCATENATE("TOTAL DO ITEM - ",A26),'PLANILHA SINTÉTICA'!D:I,6,FALSE)</f>
        <v>21221.02</v>
      </c>
    </row>
    <row r="27" spans="1:4" x14ac:dyDescent="0.25">
      <c r="A27" s="56" t="str">
        <f>'PLANILHA SINTÉTICA'!A148</f>
        <v>14.0</v>
      </c>
      <c r="B27" s="53" t="str">
        <f>VLOOKUP(A27,'PLANILHA SINTÉTICA'!A:D,4,FALSE)</f>
        <v>INSTALAÇÕES HIDROSSANITÁRIAS E PLUVIAIS</v>
      </c>
      <c r="C27" s="54">
        <f t="shared" si="0"/>
        <v>1.9775898682060961E-3</v>
      </c>
      <c r="D27" s="55">
        <f>VLOOKUP(CONCATENATE("TOTAL DO ITEM - ",A27),'PLANILHA SINTÉTICA'!D:I,6,FALSE)</f>
        <v>38203.46</v>
      </c>
    </row>
    <row r="28" spans="1:4" x14ac:dyDescent="0.25">
      <c r="A28" s="56" t="str">
        <f>'PLANILHA SINTÉTICA'!A173</f>
        <v>15.0</v>
      </c>
      <c r="B28" s="53" t="str">
        <f>VLOOKUP(A28,'PLANILHA SINTÉTICA'!A:D,4,FALSE)</f>
        <v>INSTALAÇÕES ELÉTRICAS</v>
      </c>
      <c r="C28" s="54">
        <f t="shared" si="0"/>
        <v>1.889896877360976E-3</v>
      </c>
      <c r="D28" s="55">
        <f>VLOOKUP(CONCATENATE("TOTAL DO ITEM - ",A28),'PLANILHA SINTÉTICA'!D:I,6,FALSE)</f>
        <v>36509.39</v>
      </c>
    </row>
    <row r="29" spans="1:4" x14ac:dyDescent="0.25">
      <c r="A29" s="56" t="str">
        <f>'PLANILHA SINTÉTICA'!A200</f>
        <v>16.0</v>
      </c>
      <c r="B29" s="53" t="str">
        <f>VLOOKUP(A29,'PLANILHA SINTÉTICA'!A:D,4,FALSE)</f>
        <v>PINTURA EM PAREDES E TETOS</v>
      </c>
      <c r="C29" s="54">
        <f t="shared" si="0"/>
        <v>5.149239742943E-4</v>
      </c>
      <c r="D29" s="55">
        <f>VLOOKUP(CONCATENATE("TOTAL DO ITEM - ",A29),'PLANILHA SINTÉTICA'!D:I,6,FALSE)</f>
        <v>9947.4</v>
      </c>
    </row>
    <row r="30" spans="1:4" x14ac:dyDescent="0.25">
      <c r="A30" s="56" t="str">
        <f>'PLANILHA SINTÉTICA'!A205</f>
        <v>17.0</v>
      </c>
      <c r="B30" s="53" t="str">
        <f>VLOOKUP(A30,'PLANILHA SINTÉTICA'!A:D,4,FALSE)</f>
        <v>REVESTIMENTO EM PAREDES</v>
      </c>
      <c r="C30" s="54">
        <f t="shared" si="0"/>
        <v>5.0410515624862886E-4</v>
      </c>
      <c r="D30" s="55">
        <f>VLOOKUP(CONCATENATE("TOTAL DO ITEM - ",A30),'PLANILHA SINTÉTICA'!D:I,6,FALSE)</f>
        <v>9738.4</v>
      </c>
    </row>
    <row r="31" spans="1:4" x14ac:dyDescent="0.25">
      <c r="A31" s="56" t="str">
        <f>'PLANILHA SINTÉTICA'!A208</f>
        <v>18.0</v>
      </c>
      <c r="B31" s="53" t="str">
        <f>VLOOKUP(A31,'PLANILHA SINTÉTICA'!A:D,4,FALSE)</f>
        <v>REVESTIMENTO EM PISOS</v>
      </c>
      <c r="C31" s="54">
        <f t="shared" si="0"/>
        <v>2.0094851932157642E-3</v>
      </c>
      <c r="D31" s="55">
        <f>VLOOKUP(CONCATENATE("TOTAL DO ITEM - ",A31),'PLANILHA SINTÉTICA'!D:I,6,FALSE)</f>
        <v>38819.619999999995</v>
      </c>
    </row>
    <row r="32" spans="1:4" x14ac:dyDescent="0.25">
      <c r="A32" s="56" t="str">
        <f>'PLANILHA SINTÉTICA'!A213</f>
        <v>19.0</v>
      </c>
      <c r="B32" s="53" t="str">
        <f>VLOOKUP(A32,'PLANILHA SINTÉTICA'!A:D,4,FALSE)</f>
        <v>BANCADAS, DIVISÓRIAS, LOUÇAS E METAIS</v>
      </c>
      <c r="C32" s="54">
        <f t="shared" si="0"/>
        <v>6.3636235979957763E-4</v>
      </c>
      <c r="D32" s="55">
        <f>VLOOKUP(CONCATENATE("TOTAL DO ITEM - ",A32),'PLANILHA SINTÉTICA'!D:I,6,FALSE)</f>
        <v>12293.369999999999</v>
      </c>
    </row>
    <row r="33" spans="1:4" x14ac:dyDescent="0.25">
      <c r="A33" s="166" t="str">
        <f>'PLANILHA SINTÉTICA'!A220:I220</f>
        <v>ESTAÇÃO DE TRATAMENTO DE ÁGUA - ETA</v>
      </c>
      <c r="B33" s="166"/>
      <c r="C33" s="166"/>
      <c r="D33" s="166"/>
    </row>
    <row r="34" spans="1:4" x14ac:dyDescent="0.25">
      <c r="A34" s="56" t="str">
        <f>'PLANILHA SINTÉTICA'!A221</f>
        <v>20.0</v>
      </c>
      <c r="B34" s="53" t="str">
        <f>VLOOKUP(A34,'PLANILHA SINTÉTICA'!A:D,4,FALSE)</f>
        <v>MOVIMENTO DE TERRA PARA BASE DA ETA</v>
      </c>
      <c r="C34" s="54">
        <f t="shared" ref="C34:C46" si="1">D34/$D$56</f>
        <v>3.4947451274400111E-2</v>
      </c>
      <c r="D34" s="55">
        <f>VLOOKUP(CONCATENATE("TOTAL DO ITEM - ",A34),'PLANILHA SINTÉTICA'!D:I,6,FALSE)</f>
        <v>675121.55999999994</v>
      </c>
    </row>
    <row r="35" spans="1:4" x14ac:dyDescent="0.25">
      <c r="A35" s="56" t="str">
        <f>'PLANILHA SINTÉTICA'!A226</f>
        <v>21.0</v>
      </c>
      <c r="B35" s="53" t="str">
        <f>VLOOKUP(A35,'PLANILHA SINTÉTICA'!A:D,4,FALSE)</f>
        <v>INFRAESTRUTURA E FUNDAÇÃO ETA</v>
      </c>
      <c r="C35" s="54">
        <f t="shared" si="1"/>
        <v>1.6181564315688041E-2</v>
      </c>
      <c r="D35" s="55">
        <f>VLOOKUP(CONCATENATE("TOTAL DO ITEM - ",A35),'PLANILHA SINTÉTICA'!D:I,6,FALSE)</f>
        <v>312598.56</v>
      </c>
    </row>
    <row r="36" spans="1:4" ht="25.5" x14ac:dyDescent="0.25">
      <c r="A36" s="56" t="str">
        <f>'PLANILHA SINTÉTICA'!A238</f>
        <v>22.0</v>
      </c>
      <c r="B36" s="53" t="str">
        <f>VLOOKUP(A36,'PLANILHA SINTÉTICA'!A:D,4,FALSE)</f>
        <v>FORNECIMENTOS DE EQUIPAMENTOS PARA ETA</v>
      </c>
      <c r="C36" s="54">
        <f t="shared" si="1"/>
        <v>8.2206436920210263E-2</v>
      </c>
      <c r="D36" s="55">
        <f>VLOOKUP(CONCATENATE("TOTAL DO ITEM - ",A36),'PLANILHA SINTÉTICA'!D:I,6,FALSE)</f>
        <v>1588079.6999999997</v>
      </c>
    </row>
    <row r="37" spans="1:4" x14ac:dyDescent="0.25">
      <c r="A37" s="56" t="s">
        <v>805</v>
      </c>
      <c r="B37" s="53" t="str">
        <f>VLOOKUP(A37,'PLANILHA SINTÉTICA'!A:D,4,FALSE)</f>
        <v>INSTALAÇÃO DOS EQUIPAMENTOS PARA ETA</v>
      </c>
      <c r="C37" s="54">
        <f t="shared" si="1"/>
        <v>8.828855901383206E-3</v>
      </c>
      <c r="D37" s="55">
        <f>VLOOKUP(CONCATENATE("TOTAL DO ITEM - ",A37),'PLANILHA SINTÉTICA'!D:I,6,FALSE)</f>
        <v>170557.53</v>
      </c>
    </row>
    <row r="38" spans="1:4" x14ac:dyDescent="0.25">
      <c r="A38" s="56" t="s">
        <v>806</v>
      </c>
      <c r="B38" s="53" t="str">
        <f>VLOOKUP(A38,'PLANILHA SINTÉTICA'!A:D,4,FALSE)</f>
        <v>DECANTADOR</v>
      </c>
      <c r="C38" s="54">
        <f t="shared" si="1"/>
        <v>0.11147543846108483</v>
      </c>
      <c r="D38" s="55">
        <f>VLOOKUP(CONCATENATE("TOTAL DO ITEM - ",A38),'PLANILHA SINTÉTICA'!D:I,6,FALSE)</f>
        <v>2153503.88</v>
      </c>
    </row>
    <row r="39" spans="1:4" x14ac:dyDescent="0.25">
      <c r="A39" s="56" t="s">
        <v>807</v>
      </c>
      <c r="B39" s="53" t="str">
        <f>VLOOKUP(A39,'PLANILHA SINTÉTICA'!A:D,4,FALSE)</f>
        <v>FILTRO</v>
      </c>
      <c r="C39" s="54">
        <f t="shared" si="1"/>
        <v>6.2564557511395349E-2</v>
      </c>
      <c r="D39" s="55">
        <f>VLOOKUP(CONCATENATE("TOTAL DO ITEM - ",A39),'PLANILHA SINTÉTICA'!D:I,6,FALSE)</f>
        <v>1208634.1099999999</v>
      </c>
    </row>
    <row r="40" spans="1:4" x14ac:dyDescent="0.25">
      <c r="A40" s="56" t="s">
        <v>808</v>
      </c>
      <c r="B40" s="53" t="str">
        <f>VLOOKUP(A40,'PLANILHA SINTÉTICA'!A:D,4,FALSE)</f>
        <v>CÂMARA DE NÍVEL</v>
      </c>
      <c r="C40" s="54">
        <f t="shared" si="1"/>
        <v>5.0422255854206226E-3</v>
      </c>
      <c r="D40" s="55">
        <f>VLOOKUP(CONCATENATE("TOTAL DO ITEM - ",A40),'PLANILHA SINTÉTICA'!D:I,6,FALSE)</f>
        <v>97406.68</v>
      </c>
    </row>
    <row r="41" spans="1:4" x14ac:dyDescent="0.25">
      <c r="A41" s="56" t="s">
        <v>809</v>
      </c>
      <c r="B41" s="53" t="str">
        <f>VLOOKUP(A41,'PLANILHA SINTÉTICA'!A:D,4,FALSE)</f>
        <v>FLOCULADOR</v>
      </c>
      <c r="C41" s="54">
        <f t="shared" si="1"/>
        <v>4.7060094358387004E-2</v>
      </c>
      <c r="D41" s="55">
        <f>VLOOKUP(CONCATENATE("TOTAL DO ITEM - ",A41),'PLANILHA SINTÉTICA'!D:I,6,FALSE)</f>
        <v>909115.91999999993</v>
      </c>
    </row>
    <row r="42" spans="1:4" ht="38.25" x14ac:dyDescent="0.25">
      <c r="A42" s="56" t="s">
        <v>810</v>
      </c>
      <c r="B42" s="53" t="str">
        <f>VLOOKUP(A42,'PLANILHA SINTÉTICA'!A:D,4,FALSE)</f>
        <v>CONEXÕES FLANGEADAS DE INTERLIGAÇÕES, DESCARGAS, SAÍDAS PARA RAMAL ENTERRADO E SOPRADOR</v>
      </c>
      <c r="C42" s="54">
        <f t="shared" si="1"/>
        <v>1.2650342482031115E-2</v>
      </c>
      <c r="D42" s="55">
        <f>VLOOKUP(CONCATENATE("TOTAL DO ITEM - ",A42),'PLANILHA SINTÉTICA'!D:I,6,FALSE)</f>
        <v>244381.74</v>
      </c>
    </row>
    <row r="43" spans="1:4" ht="25.5" x14ac:dyDescent="0.25">
      <c r="A43" s="56" t="s">
        <v>811</v>
      </c>
      <c r="B43" s="53" t="str">
        <f>VLOOKUP(A43,'PLANILHA SINTÉTICA'!A:D,4,FALSE)</f>
        <v>ESCADA, PASSARELA E MONTAGEM DOS ACESSÓRIOS DOS TANQUES DA ETA</v>
      </c>
      <c r="C43" s="54">
        <f t="shared" si="1"/>
        <v>1.450299829591555E-2</v>
      </c>
      <c r="D43" s="55">
        <f>VLOOKUP(CONCATENATE("TOTAL DO ITEM - ",A43),'PLANILHA SINTÉTICA'!D:I,6,FALSE)</f>
        <v>280171.7</v>
      </c>
    </row>
    <row r="44" spans="1:4" x14ac:dyDescent="0.25">
      <c r="A44" s="56" t="s">
        <v>812</v>
      </c>
      <c r="B44" s="53" t="str">
        <f>VLOOKUP(A44,'PLANILHA SINTÉTICA'!A:D,4,FALSE)</f>
        <v>INSTALAÇÕES ELÉTRICAS</v>
      </c>
      <c r="C44" s="54">
        <f t="shared" si="1"/>
        <v>1.3186162822204249E-2</v>
      </c>
      <c r="D44" s="55">
        <f>VLOOKUP(CONCATENATE("TOTAL DO ITEM - ",A44),'PLANILHA SINTÉTICA'!D:I,6,FALSE)</f>
        <v>254732.81999999998</v>
      </c>
    </row>
    <row r="45" spans="1:4" x14ac:dyDescent="0.25">
      <c r="A45" s="56" t="s">
        <v>813</v>
      </c>
      <c r="B45" s="53" t="str">
        <f>VLOOKUP(A45,'PLANILHA SINTÉTICA'!A:D,4,FALSE)</f>
        <v>DRENAGEM</v>
      </c>
      <c r="C45" s="54">
        <f t="shared" si="1"/>
        <v>5.6210634096718146E-3</v>
      </c>
      <c r="D45" s="55">
        <f>VLOOKUP(CONCATENATE("TOTAL DO ITEM - ",A45),'PLANILHA SINTÉTICA'!D:I,6,FALSE)</f>
        <v>108588.78000000001</v>
      </c>
    </row>
    <row r="46" spans="1:4" x14ac:dyDescent="0.25">
      <c r="A46" s="56" t="s">
        <v>814</v>
      </c>
      <c r="B46" s="53" t="str">
        <f>VLOOKUP(A46,'PLANILHA SINTÉTICA'!A:D,4,FALSE)</f>
        <v>SERVIÇOS COMPLEMENTARES</v>
      </c>
      <c r="C46" s="54">
        <f t="shared" si="1"/>
        <v>9.3122536328337033E-3</v>
      </c>
      <c r="D46" s="55">
        <f>VLOOKUP(CONCATENATE("TOTAL DO ITEM - ",A46),'PLANILHA SINTÉTICA'!D:I,6,FALSE)</f>
        <v>179895.90000000002</v>
      </c>
    </row>
    <row r="47" spans="1:4" x14ac:dyDescent="0.25">
      <c r="A47" s="166" t="str">
        <f>'PLANILHA SINTÉTICA'!A338:I338</f>
        <v>RAP ETA</v>
      </c>
      <c r="B47" s="166"/>
      <c r="C47" s="166"/>
      <c r="D47" s="166"/>
    </row>
    <row r="48" spans="1:4" x14ac:dyDescent="0.25">
      <c r="A48" s="56" t="str">
        <f>'PLANILHA SINTÉTICA'!A339</f>
        <v>33.0</v>
      </c>
      <c r="B48" s="53" t="str">
        <f>VLOOKUP(A48,'PLANILHA SINTÉTICA'!A:D,4,FALSE)</f>
        <v>INFRAESTRUTURA E FUNDAÇÃO</v>
      </c>
      <c r="C48" s="54">
        <f>D48/$D$56</f>
        <v>1.9567543775905229E-2</v>
      </c>
      <c r="D48" s="55">
        <f>VLOOKUP(CONCATENATE("TOTAL DO ITEM - ",A48),'PLANILHA SINTÉTICA'!D:I,6,FALSE)</f>
        <v>378009.56</v>
      </c>
    </row>
    <row r="49" spans="1:9" x14ac:dyDescent="0.25">
      <c r="A49" s="56" t="str">
        <f>'PLANILHA SINTÉTICA'!A347</f>
        <v>34.0</v>
      </c>
      <c r="B49" s="53" t="str">
        <f>VLOOKUP(A49,'PLANILHA SINTÉTICA'!A:D,4,FALSE)</f>
        <v>RESERVATÓRIO DE ÁGUA POTÁVEL - RAP</v>
      </c>
      <c r="C49" s="54">
        <f>D49/$D$56</f>
        <v>0.13958321277878663</v>
      </c>
      <c r="D49" s="55">
        <f>VLOOKUP(CONCATENATE("TOTAL DO ITEM - ",A49),'PLANILHA SINTÉTICA'!D:I,6,FALSE)</f>
        <v>2696495.25</v>
      </c>
    </row>
    <row r="50" spans="1:9" x14ac:dyDescent="0.25">
      <c r="A50" s="56" t="str">
        <f>'PLANILHA SINTÉTICA'!A350</f>
        <v>35.0</v>
      </c>
      <c r="B50" s="53" t="str">
        <f>VLOOKUP(A50,'PLANILHA SINTÉTICA'!A:D,4,FALSE)</f>
        <v>BARRILETE</v>
      </c>
      <c r="C50" s="54">
        <f>D50/$D$56</f>
        <v>2.9322376619702665E-2</v>
      </c>
      <c r="D50" s="55">
        <f>VLOOKUP(CONCATENATE("TOTAL DO ITEM - ",A50),'PLANILHA SINTÉTICA'!D:I,6,FALSE)</f>
        <v>566455.29</v>
      </c>
    </row>
    <row r="51" spans="1:9" x14ac:dyDescent="0.25">
      <c r="A51" s="56" t="s">
        <v>1334</v>
      </c>
      <c r="B51" s="53" t="str">
        <f>VLOOKUP(A51,'PLANILHA SINTÉTICA'!A:D,4,FALSE)</f>
        <v>MOTOBOMBA E AUTOMAÇÃO</v>
      </c>
      <c r="C51" s="54">
        <f>D51/$D$56</f>
        <v>9.1839343755220182E-2</v>
      </c>
      <c r="D51" s="55">
        <f>VLOOKUP(CONCATENATE("TOTAL DO ITEM - ",A51),'PLANILHA SINTÉTICA'!D:I,6,FALSE)</f>
        <v>1774170.04</v>
      </c>
    </row>
    <row r="52" spans="1:9" x14ac:dyDescent="0.25">
      <c r="A52" s="56" t="s">
        <v>815</v>
      </c>
      <c r="B52" s="53" t="str">
        <f>VLOOKUP(A52,'PLANILHA SINTÉTICA'!A:D,4,FALSE)</f>
        <v>INSTALAÇÕES ELÉTRICAS</v>
      </c>
      <c r="C52" s="54">
        <f>D52/$D$56</f>
        <v>1.0708047325346932E-2</v>
      </c>
      <c r="D52" s="55">
        <f>VLOOKUP(CONCATENATE("TOTAL DO ITEM - ",A52),'PLANILHA SINTÉTICA'!D:I,6,FALSE)</f>
        <v>206860.11</v>
      </c>
    </row>
    <row r="53" spans="1:9" x14ac:dyDescent="0.25">
      <c r="A53" s="166" t="s">
        <v>745</v>
      </c>
      <c r="B53" s="166"/>
      <c r="C53" s="166"/>
      <c r="D53" s="166"/>
    </row>
    <row r="54" spans="1:9" x14ac:dyDescent="0.25">
      <c r="A54" s="56" t="s">
        <v>816</v>
      </c>
      <c r="B54" s="53" t="str">
        <f>VLOOKUP(A54,'PLANILHA SINTÉTICA'!A:D,4,FALSE)</f>
        <v>ABRIGO</v>
      </c>
      <c r="C54" s="54">
        <f t="shared" ref="C54:C55" si="2">D54/$D$56</f>
        <v>4.4234269814243769E-3</v>
      </c>
      <c r="D54" s="55">
        <f>VLOOKUP(CONCATENATE("TOTAL DO ITEM - ",A54),'PLANILHA SINTÉTICA'!D:I,6,FALSE)</f>
        <v>85452.61</v>
      </c>
    </row>
    <row r="55" spans="1:9" x14ac:dyDescent="0.25">
      <c r="A55" s="56" t="s">
        <v>817</v>
      </c>
      <c r="B55" s="53" t="str">
        <f>VLOOKUP(A55,'PLANILHA SINTÉTICA'!A:D,4,FALSE)</f>
        <v>ESTRUTURA SUBESTAÇÃO E TRANSFORMAÇÃO</v>
      </c>
      <c r="C55" s="54">
        <f t="shared" si="2"/>
        <v>9.7293993037477714E-3</v>
      </c>
      <c r="D55" s="55">
        <f>VLOOKUP(CONCATENATE("TOTAL DO ITEM - ",A55),'PLANILHA SINTÉTICA'!D:I,6,FALSE)</f>
        <v>187954.4</v>
      </c>
    </row>
    <row r="56" spans="1:9" ht="13.5" thickBot="1" x14ac:dyDescent="0.3">
      <c r="A56" s="164" t="s">
        <v>25</v>
      </c>
      <c r="B56" s="164"/>
      <c r="C56" s="164"/>
      <c r="D56" s="57">
        <f>SUM(D12:D55)</f>
        <v>19318191.609999996</v>
      </c>
    </row>
    <row r="57" spans="1:9" x14ac:dyDescent="0.25">
      <c r="A57" s="165" t="str">
        <f>'PLANILHA SINTÉTICA'!A455:I455</f>
        <v>dezenove milhões, trezentos e dezoito mil, cento e noventa e um reais e sessenta e um centavos</v>
      </c>
      <c r="B57" s="165"/>
      <c r="C57" s="165"/>
      <c r="D57" s="165"/>
    </row>
    <row r="60" spans="1:9" x14ac:dyDescent="0.25">
      <c r="D60" s="54"/>
    </row>
    <row r="64" spans="1:9" x14ac:dyDescent="0.2">
      <c r="A64" s="123" t="s">
        <v>42</v>
      </c>
      <c r="B64" s="123"/>
      <c r="C64" s="123"/>
      <c r="D64" s="123"/>
      <c r="E64" s="123"/>
      <c r="F64" s="123"/>
      <c r="G64" s="123"/>
      <c r="H64" s="123"/>
      <c r="I64" s="123"/>
    </row>
    <row r="65" spans="1:9" x14ac:dyDescent="0.2">
      <c r="A65" s="124" t="s">
        <v>47</v>
      </c>
      <c r="B65" s="124"/>
      <c r="C65" s="124"/>
      <c r="D65" s="124"/>
      <c r="E65" s="124"/>
      <c r="F65" s="124"/>
      <c r="G65" s="124"/>
      <c r="H65" s="124"/>
      <c r="I65" s="124"/>
    </row>
    <row r="66" spans="1:9" x14ac:dyDescent="0.2">
      <c r="A66" s="123" t="s">
        <v>48</v>
      </c>
      <c r="B66" s="123"/>
      <c r="C66" s="123"/>
      <c r="D66" s="123"/>
      <c r="E66" s="123"/>
      <c r="F66" s="123"/>
      <c r="G66" s="123"/>
      <c r="H66" s="123"/>
      <c r="I66" s="123"/>
    </row>
    <row r="67" spans="1:9" x14ac:dyDescent="0.2">
      <c r="A67" s="123" t="s">
        <v>49</v>
      </c>
      <c r="B67" s="123"/>
      <c r="C67" s="123"/>
      <c r="D67" s="123"/>
      <c r="E67" s="123"/>
      <c r="F67" s="123"/>
      <c r="G67" s="123"/>
      <c r="H67" s="123"/>
      <c r="I67" s="123"/>
    </row>
  </sheetData>
  <mergeCells count="9">
    <mergeCell ref="A10:D10"/>
    <mergeCell ref="B1:D1"/>
    <mergeCell ref="A56:C56"/>
    <mergeCell ref="A57:D57"/>
    <mergeCell ref="A14:D14"/>
    <mergeCell ref="A19:D19"/>
    <mergeCell ref="A33:D33"/>
    <mergeCell ref="A47:D47"/>
    <mergeCell ref="A53:D53"/>
  </mergeCells>
  <pageMargins left="0.511811024" right="0.511811024" top="1.05" bottom="0.875" header="0.31496062000000002" footer="0.31496062000000002"/>
  <pageSetup paperSize="9" scale="105" orientation="portrait" r:id="rId1"/>
  <headerFooter>
    <oddHeader>&amp;L&amp;G&amp;R&amp;G</oddHeader>
    <oddFooter>&amp;L&amp;"-,Negrito"&amp;8&amp;K01+034EXCELÊNCIA ENGENHARIA E MEIO AMBIENTE LTDA&amp;"-,Regular"
Rua José Alencar,15 - Santa Cruz 1, Cuiabá/MT
CNPJ: 00.564.373/0001-95&amp;C&amp;8&amp;K01+046&amp;P / &amp;N&amp;R&amp;"-,Negrito"&amp;8&amp;K01+038&amp;A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64"/>
  <sheetViews>
    <sheetView showGridLines="0" view="pageLayout" zoomScale="90" zoomScaleNormal="100" zoomScalePageLayoutView="90" workbookViewId="0">
      <selection activeCell="A6" sqref="A6:I6"/>
    </sheetView>
  </sheetViews>
  <sheetFormatPr defaultRowHeight="12.75" outlineLevelRow="2" x14ac:dyDescent="0.25"/>
  <cols>
    <col min="1" max="1" width="10.85546875" style="15" customWidth="1"/>
    <col min="2" max="2" width="9.140625" style="15"/>
    <col min="3" max="3" width="11.85546875" style="15" customWidth="1"/>
    <col min="4" max="4" width="52.85546875" style="8" customWidth="1"/>
    <col min="5" max="5" width="9.28515625" style="15" bestFit="1" customWidth="1"/>
    <col min="6" max="6" width="12" style="48" customWidth="1"/>
    <col min="7" max="7" width="14.5703125" style="25" customWidth="1"/>
    <col min="8" max="8" width="14.42578125" style="25" customWidth="1"/>
    <col min="9" max="9" width="17.7109375" style="25" customWidth="1"/>
    <col min="10" max="16384" width="9.140625" style="130"/>
  </cols>
  <sheetData>
    <row r="1" spans="1:9" x14ac:dyDescent="0.25">
      <c r="A1" s="134" t="s">
        <v>18</v>
      </c>
      <c r="B1" s="16" t="str">
        <f>CAPA!B10</f>
        <v>ESTAÇÃO DE TRATAMENTO DE ÁGUA - ETA BOM SUCESSO</v>
      </c>
      <c r="C1" s="17"/>
      <c r="D1" s="16"/>
      <c r="E1" s="3" t="s">
        <v>15</v>
      </c>
      <c r="F1" s="18">
        <v>0.26889999999999997</v>
      </c>
      <c r="G1" s="19" t="s">
        <v>44</v>
      </c>
      <c r="H1" s="20" t="str">
        <f>CAPA!H22</f>
        <v>NÃO DESONERADO</v>
      </c>
      <c r="I1" s="21"/>
    </row>
    <row r="2" spans="1:9" x14ac:dyDescent="0.25">
      <c r="A2" s="135" t="s">
        <v>19</v>
      </c>
      <c r="B2" s="7" t="str">
        <f>CAPA!B11</f>
        <v>Bom Sucesso</v>
      </c>
      <c r="C2" s="5"/>
      <c r="D2" s="7"/>
      <c r="E2" s="10" t="s">
        <v>14</v>
      </c>
      <c r="F2" s="22">
        <f>CAPA!B21</f>
        <v>0.10890619719771633</v>
      </c>
      <c r="G2" s="23" t="s">
        <v>46</v>
      </c>
      <c r="H2" s="24" t="str">
        <f>CAPA!B23</f>
        <v>05</v>
      </c>
    </row>
    <row r="3" spans="1:9" x14ac:dyDescent="0.25">
      <c r="A3" s="135" t="s">
        <v>20</v>
      </c>
      <c r="B3" s="7" t="str">
        <f>CAPA!B12</f>
        <v>Várzea Grande/MT</v>
      </c>
      <c r="C3" s="5"/>
      <c r="D3" s="7"/>
      <c r="E3" s="10" t="s">
        <v>16</v>
      </c>
      <c r="F3" s="26" t="str">
        <f>CAPA!H20</f>
        <v>02/2022</v>
      </c>
    </row>
    <row r="4" spans="1:9" x14ac:dyDescent="0.25">
      <c r="A4" s="135" t="s">
        <v>21</v>
      </c>
      <c r="B4" s="7" t="str">
        <f>CAPA!B13</f>
        <v>Av. Gil João da Silva, S/n, Bom Sucesso</v>
      </c>
      <c r="C4" s="5"/>
      <c r="D4" s="7"/>
      <c r="E4" s="10" t="s">
        <v>13</v>
      </c>
      <c r="F4" s="24" t="str">
        <f>CAPA!H21</f>
        <v>04 MESES</v>
      </c>
    </row>
    <row r="5" spans="1:9" x14ac:dyDescent="0.25">
      <c r="A5" s="6"/>
      <c r="B5" s="5"/>
      <c r="C5" s="5"/>
      <c r="D5" s="7"/>
      <c r="E5" s="10"/>
      <c r="F5" s="27"/>
      <c r="G5" s="28"/>
      <c r="H5" s="130"/>
      <c r="I5" s="130"/>
    </row>
    <row r="6" spans="1:9" x14ac:dyDescent="0.25">
      <c r="A6" s="162" t="s">
        <v>38</v>
      </c>
      <c r="B6" s="162"/>
      <c r="C6" s="162"/>
      <c r="D6" s="162"/>
      <c r="E6" s="162"/>
      <c r="F6" s="162"/>
      <c r="G6" s="162"/>
      <c r="H6" s="162"/>
      <c r="I6" s="162"/>
    </row>
    <row r="7" spans="1:9" s="15" customFormat="1" ht="26.25" thickBot="1" x14ac:dyDescent="0.3">
      <c r="A7" s="29" t="s">
        <v>0</v>
      </c>
      <c r="B7" s="29" t="s">
        <v>1</v>
      </c>
      <c r="C7" s="29" t="s">
        <v>2</v>
      </c>
      <c r="D7" s="29" t="s">
        <v>3</v>
      </c>
      <c r="E7" s="29" t="s">
        <v>4</v>
      </c>
      <c r="F7" s="30" t="s">
        <v>9</v>
      </c>
      <c r="G7" s="30" t="s">
        <v>5</v>
      </c>
      <c r="H7" s="30" t="s">
        <v>6</v>
      </c>
      <c r="I7" s="30" t="s">
        <v>7</v>
      </c>
    </row>
    <row r="8" spans="1:9" ht="13.5" thickTop="1" x14ac:dyDescent="0.25">
      <c r="A8" s="31" t="s">
        <v>788</v>
      </c>
      <c r="B8" s="31"/>
      <c r="C8" s="31"/>
      <c r="D8" s="32" t="s">
        <v>10</v>
      </c>
      <c r="E8" s="31"/>
      <c r="F8" s="33"/>
      <c r="G8" s="34"/>
      <c r="H8" s="34"/>
      <c r="I8" s="34"/>
    </row>
    <row r="9" spans="1:9" outlineLevel="1" x14ac:dyDescent="0.25">
      <c r="A9" s="35" t="s">
        <v>788</v>
      </c>
      <c r="B9" s="35" t="s">
        <v>948</v>
      </c>
      <c r="C9" s="35" t="s">
        <v>947</v>
      </c>
      <c r="D9" s="36" t="s">
        <v>199</v>
      </c>
      <c r="E9" s="35" t="s">
        <v>221</v>
      </c>
      <c r="F9" s="37">
        <v>4</v>
      </c>
      <c r="G9" s="38">
        <v>75765.899999999994</v>
      </c>
      <c r="H9" s="38">
        <f>TRUNC(G9*(1+$F$1),2)</f>
        <v>96139.35</v>
      </c>
      <c r="I9" s="38">
        <f>TRUNC(H9*F9,2)</f>
        <v>384557.4</v>
      </c>
    </row>
    <row r="10" spans="1:9" x14ac:dyDescent="0.25">
      <c r="A10" s="39"/>
      <c r="B10" s="39"/>
      <c r="C10" s="39"/>
      <c r="D10" s="40" t="str">
        <f>CONCATENATE("TOTAL DO ITEM - ",A8)</f>
        <v>TOTAL DO ITEM - 1.0</v>
      </c>
      <c r="E10" s="39"/>
      <c r="F10" s="41"/>
      <c r="G10" s="42"/>
      <c r="H10" s="42"/>
      <c r="I10" s="42">
        <f>TRUNC(SUM(I9:I9),2)</f>
        <v>384557.4</v>
      </c>
    </row>
    <row r="11" spans="1:9" x14ac:dyDescent="0.25">
      <c r="A11" s="31" t="s">
        <v>789</v>
      </c>
      <c r="B11" s="31"/>
      <c r="C11" s="31"/>
      <c r="D11" s="32" t="s">
        <v>171</v>
      </c>
      <c r="E11" s="31"/>
      <c r="F11" s="33"/>
      <c r="G11" s="34"/>
      <c r="H11" s="34"/>
      <c r="I11" s="34"/>
    </row>
    <row r="12" spans="1:9" ht="38.25" outlineLevel="1" x14ac:dyDescent="0.25">
      <c r="A12" s="35" t="s">
        <v>819</v>
      </c>
      <c r="B12" s="35" t="s">
        <v>8</v>
      </c>
      <c r="C12" s="35" t="s">
        <v>1211</v>
      </c>
      <c r="D12" s="36" t="s">
        <v>202</v>
      </c>
      <c r="E12" s="35" t="s">
        <v>198</v>
      </c>
      <c r="F12" s="37">
        <v>1</v>
      </c>
      <c r="G12" s="38">
        <v>8369.98</v>
      </c>
      <c r="H12" s="38">
        <f t="shared" ref="H12:H21" si="0">TRUNC(G12*(1+$F$1),2)</f>
        <v>10620.66</v>
      </c>
      <c r="I12" s="38">
        <f t="shared" ref="I12:I21" si="1">TRUNC(H12*F12,2)</f>
        <v>10620.66</v>
      </c>
    </row>
    <row r="13" spans="1:9" outlineLevel="1" x14ac:dyDescent="0.25">
      <c r="A13" s="35" t="s">
        <v>820</v>
      </c>
      <c r="B13" s="35" t="s">
        <v>8</v>
      </c>
      <c r="C13" s="35" t="s">
        <v>1212</v>
      </c>
      <c r="D13" s="36" t="s">
        <v>234</v>
      </c>
      <c r="E13" s="35" t="s">
        <v>763</v>
      </c>
      <c r="F13" s="37">
        <v>532.5</v>
      </c>
      <c r="G13" s="38">
        <v>97.61</v>
      </c>
      <c r="H13" s="38">
        <f t="shared" si="0"/>
        <v>123.85</v>
      </c>
      <c r="I13" s="38">
        <f t="shared" si="1"/>
        <v>65950.12</v>
      </c>
    </row>
    <row r="14" spans="1:9" ht="51" outlineLevel="1" x14ac:dyDescent="0.25">
      <c r="A14" s="35" t="s">
        <v>821</v>
      </c>
      <c r="B14" s="35" t="s">
        <v>8</v>
      </c>
      <c r="C14" s="35" t="s">
        <v>1213</v>
      </c>
      <c r="D14" s="36" t="s">
        <v>461</v>
      </c>
      <c r="E14" s="35" t="s">
        <v>763</v>
      </c>
      <c r="F14" s="37">
        <v>2865</v>
      </c>
      <c r="G14" s="38">
        <v>0.3</v>
      </c>
      <c r="H14" s="38">
        <f t="shared" si="0"/>
        <v>0.38</v>
      </c>
      <c r="I14" s="38">
        <f t="shared" si="1"/>
        <v>1088.7</v>
      </c>
    </row>
    <row r="15" spans="1:9" ht="38.25" outlineLevel="1" x14ac:dyDescent="0.25">
      <c r="A15" s="35" t="s">
        <v>822</v>
      </c>
      <c r="B15" s="35" t="s">
        <v>8</v>
      </c>
      <c r="C15" s="35" t="s">
        <v>1214</v>
      </c>
      <c r="D15" s="36" t="s">
        <v>200</v>
      </c>
      <c r="E15" s="35" t="s">
        <v>763</v>
      </c>
      <c r="F15" s="37">
        <v>12</v>
      </c>
      <c r="G15" s="38">
        <v>859.63</v>
      </c>
      <c r="H15" s="38">
        <f t="shared" si="0"/>
        <v>1090.78</v>
      </c>
      <c r="I15" s="38">
        <f t="shared" si="1"/>
        <v>13089.36</v>
      </c>
    </row>
    <row r="16" spans="1:9" ht="38.25" outlineLevel="1" x14ac:dyDescent="0.25">
      <c r="A16" s="35" t="s">
        <v>823</v>
      </c>
      <c r="B16" s="35" t="s">
        <v>8</v>
      </c>
      <c r="C16" s="35" t="s">
        <v>1215</v>
      </c>
      <c r="D16" s="36" t="s">
        <v>169</v>
      </c>
      <c r="E16" s="35" t="s">
        <v>763</v>
      </c>
      <c r="F16" s="37">
        <v>18</v>
      </c>
      <c r="G16" s="38">
        <v>264.22000000000003</v>
      </c>
      <c r="H16" s="38">
        <f t="shared" si="0"/>
        <v>335.26</v>
      </c>
      <c r="I16" s="38">
        <f t="shared" si="1"/>
        <v>6034.68</v>
      </c>
    </row>
    <row r="17" spans="1:9" ht="38.25" outlineLevel="1" x14ac:dyDescent="0.25">
      <c r="A17" s="35" t="s">
        <v>824</v>
      </c>
      <c r="B17" s="35" t="s">
        <v>8</v>
      </c>
      <c r="C17" s="35" t="s">
        <v>1216</v>
      </c>
      <c r="D17" s="36" t="s">
        <v>170</v>
      </c>
      <c r="E17" s="35" t="s">
        <v>763</v>
      </c>
      <c r="F17" s="37">
        <v>18</v>
      </c>
      <c r="G17" s="38">
        <v>427.03</v>
      </c>
      <c r="H17" s="38">
        <f t="shared" si="0"/>
        <v>541.85</v>
      </c>
      <c r="I17" s="38">
        <f t="shared" si="1"/>
        <v>9753.2999999999993</v>
      </c>
    </row>
    <row r="18" spans="1:9" ht="38.25" outlineLevel="1" x14ac:dyDescent="0.25">
      <c r="A18" s="35" t="s">
        <v>825</v>
      </c>
      <c r="B18" s="35" t="s">
        <v>8</v>
      </c>
      <c r="C18" s="35" t="s">
        <v>1217</v>
      </c>
      <c r="D18" s="36" t="s">
        <v>225</v>
      </c>
      <c r="E18" s="35" t="s">
        <v>763</v>
      </c>
      <c r="F18" s="37">
        <v>12</v>
      </c>
      <c r="G18" s="38">
        <v>843.28</v>
      </c>
      <c r="H18" s="38">
        <f t="shared" si="0"/>
        <v>1070.03</v>
      </c>
      <c r="I18" s="38">
        <f t="shared" si="1"/>
        <v>12840.36</v>
      </c>
    </row>
    <row r="19" spans="1:9" ht="38.25" outlineLevel="1" x14ac:dyDescent="0.25">
      <c r="A19" s="35" t="s">
        <v>826</v>
      </c>
      <c r="B19" s="35" t="s">
        <v>8</v>
      </c>
      <c r="C19" s="35" t="s">
        <v>1218</v>
      </c>
      <c r="D19" s="36" t="s">
        <v>201</v>
      </c>
      <c r="E19" s="35" t="s">
        <v>763</v>
      </c>
      <c r="F19" s="37">
        <v>12</v>
      </c>
      <c r="G19" s="38">
        <v>1077.81</v>
      </c>
      <c r="H19" s="38">
        <f t="shared" si="0"/>
        <v>1367.63</v>
      </c>
      <c r="I19" s="38">
        <f t="shared" si="1"/>
        <v>16411.560000000001</v>
      </c>
    </row>
    <row r="20" spans="1:9" ht="38.25" outlineLevel="1" x14ac:dyDescent="0.25">
      <c r="A20" s="35" t="s">
        <v>827</v>
      </c>
      <c r="B20" s="35" t="s">
        <v>8</v>
      </c>
      <c r="C20" s="35" t="s">
        <v>1219</v>
      </c>
      <c r="D20" s="36" t="s">
        <v>223</v>
      </c>
      <c r="E20" s="35" t="s">
        <v>763</v>
      </c>
      <c r="F20" s="37">
        <v>45</v>
      </c>
      <c r="G20" s="38">
        <v>575.49</v>
      </c>
      <c r="H20" s="38">
        <f t="shared" si="0"/>
        <v>730.23</v>
      </c>
      <c r="I20" s="38">
        <f t="shared" si="1"/>
        <v>32860.35</v>
      </c>
    </row>
    <row r="21" spans="1:9" ht="38.25" outlineLevel="1" x14ac:dyDescent="0.25">
      <c r="A21" s="35" t="s">
        <v>828</v>
      </c>
      <c r="B21" s="35" t="s">
        <v>8</v>
      </c>
      <c r="C21" s="35" t="s">
        <v>1220</v>
      </c>
      <c r="D21" s="36" t="s">
        <v>224</v>
      </c>
      <c r="E21" s="35" t="s">
        <v>763</v>
      </c>
      <c r="F21" s="37">
        <v>12</v>
      </c>
      <c r="G21" s="38">
        <v>953.13</v>
      </c>
      <c r="H21" s="38">
        <f t="shared" si="0"/>
        <v>1209.42</v>
      </c>
      <c r="I21" s="38">
        <f t="shared" si="1"/>
        <v>14513.04</v>
      </c>
    </row>
    <row r="22" spans="1:9" x14ac:dyDescent="0.25">
      <c r="A22" s="39"/>
      <c r="B22" s="39"/>
      <c r="C22" s="39"/>
      <c r="D22" s="40" t="str">
        <f>CONCATENATE("TOTAL DO ITEM - ",A11)</f>
        <v>TOTAL DO ITEM - 2.0</v>
      </c>
      <c r="E22" s="39"/>
      <c r="F22" s="41"/>
      <c r="G22" s="42"/>
      <c r="H22" s="42"/>
      <c r="I22" s="42">
        <f>SUM(I12:I21)</f>
        <v>183162.13</v>
      </c>
    </row>
    <row r="23" spans="1:9" x14ac:dyDescent="0.25">
      <c r="A23" s="168" t="s">
        <v>741</v>
      </c>
      <c r="B23" s="168"/>
      <c r="C23" s="168"/>
      <c r="D23" s="168"/>
      <c r="E23" s="168"/>
      <c r="F23" s="168"/>
      <c r="G23" s="168"/>
      <c r="H23" s="168"/>
      <c r="I23" s="168"/>
    </row>
    <row r="24" spans="1:9" outlineLevel="1" x14ac:dyDescent="0.25">
      <c r="A24" s="31" t="s">
        <v>1152</v>
      </c>
      <c r="B24" s="31"/>
      <c r="C24" s="31"/>
      <c r="D24" s="32" t="s">
        <v>1194</v>
      </c>
      <c r="E24" s="31"/>
      <c r="F24" s="33"/>
      <c r="G24" s="34"/>
      <c r="H24" s="34"/>
      <c r="I24" s="34"/>
    </row>
    <row r="25" spans="1:9" ht="89.25" outlineLevel="2" x14ac:dyDescent="0.25">
      <c r="A25" s="35" t="s">
        <v>1153</v>
      </c>
      <c r="B25" s="35" t="s">
        <v>948</v>
      </c>
      <c r="C25" s="35" t="s">
        <v>1221</v>
      </c>
      <c r="D25" s="36" t="s">
        <v>1511</v>
      </c>
      <c r="E25" s="35" t="s">
        <v>198</v>
      </c>
      <c r="F25" s="44">
        <v>2</v>
      </c>
      <c r="G25" s="47">
        <v>52541.98</v>
      </c>
      <c r="H25" s="38">
        <f>TRUNC(G25*(1+$F$1),2)</f>
        <v>66670.509999999995</v>
      </c>
      <c r="I25" s="38">
        <f>TRUNC(H25*F25,2)</f>
        <v>133341.01999999999</v>
      </c>
    </row>
    <row r="26" spans="1:9" outlineLevel="1" x14ac:dyDescent="0.25">
      <c r="A26" s="39"/>
      <c r="B26" s="39"/>
      <c r="C26" s="39"/>
      <c r="D26" s="40" t="str">
        <f>CONCATENATE("TOTAL DO ITEM - ",A24)</f>
        <v>TOTAL DO ITEM - 3.0</v>
      </c>
      <c r="E26" s="39"/>
      <c r="F26" s="41"/>
      <c r="G26" s="42"/>
      <c r="H26" s="42"/>
      <c r="I26" s="42">
        <f>SUM(I25:I25)</f>
        <v>133341.01999999999</v>
      </c>
    </row>
    <row r="27" spans="1:9" outlineLevel="1" x14ac:dyDescent="0.25">
      <c r="A27" s="31" t="s">
        <v>1154</v>
      </c>
      <c r="B27" s="31"/>
      <c r="C27" s="31"/>
      <c r="D27" s="32" t="s">
        <v>1162</v>
      </c>
      <c r="E27" s="31"/>
      <c r="F27" s="33"/>
      <c r="G27" s="34"/>
      <c r="H27" s="34"/>
      <c r="I27" s="34"/>
    </row>
    <row r="28" spans="1:9" ht="38.25" outlineLevel="2" x14ac:dyDescent="0.25">
      <c r="A28" s="35" t="s">
        <v>1155</v>
      </c>
      <c r="B28" s="35" t="s">
        <v>8</v>
      </c>
      <c r="C28" s="35" t="s">
        <v>1222</v>
      </c>
      <c r="D28" s="36" t="s">
        <v>460</v>
      </c>
      <c r="E28" s="35" t="s">
        <v>763</v>
      </c>
      <c r="F28" s="37">
        <v>2310.52</v>
      </c>
      <c r="G28" s="38">
        <v>15.42</v>
      </c>
      <c r="H28" s="38">
        <f t="shared" ref="H28:H33" si="2">TRUNC(G28*(1+$F$1),2)</f>
        <v>19.559999999999999</v>
      </c>
      <c r="I28" s="38">
        <f t="shared" ref="I28:I33" si="3">TRUNC(H28*F28,2)</f>
        <v>45193.77</v>
      </c>
    </row>
    <row r="29" spans="1:9" ht="63.75" outlineLevel="2" x14ac:dyDescent="0.25">
      <c r="A29" s="35" t="s">
        <v>1156</v>
      </c>
      <c r="B29" s="35" t="s">
        <v>8</v>
      </c>
      <c r="C29" s="35" t="s">
        <v>1223</v>
      </c>
      <c r="D29" s="36" t="s">
        <v>715</v>
      </c>
      <c r="E29" s="35" t="s">
        <v>951</v>
      </c>
      <c r="F29" s="37">
        <v>2541.5700000000002</v>
      </c>
      <c r="G29" s="38">
        <v>12.08</v>
      </c>
      <c r="H29" s="38">
        <f t="shared" si="2"/>
        <v>15.32</v>
      </c>
      <c r="I29" s="38">
        <f t="shared" si="3"/>
        <v>38936.85</v>
      </c>
    </row>
    <row r="30" spans="1:9" ht="76.5" outlineLevel="2" x14ac:dyDescent="0.25">
      <c r="A30" s="35" t="s">
        <v>1157</v>
      </c>
      <c r="B30" s="35" t="s">
        <v>8</v>
      </c>
      <c r="C30" s="35" t="s">
        <v>1224</v>
      </c>
      <c r="D30" s="36" t="s">
        <v>437</v>
      </c>
      <c r="E30" s="35" t="s">
        <v>951</v>
      </c>
      <c r="F30" s="44">
        <v>1652.02</v>
      </c>
      <c r="G30" s="47">
        <v>19.260000000000002</v>
      </c>
      <c r="H30" s="38">
        <f t="shared" si="2"/>
        <v>24.43</v>
      </c>
      <c r="I30" s="38">
        <f t="shared" si="3"/>
        <v>40358.839999999997</v>
      </c>
    </row>
    <row r="31" spans="1:9" ht="51" outlineLevel="2" x14ac:dyDescent="0.25">
      <c r="A31" s="35" t="s">
        <v>1158</v>
      </c>
      <c r="B31" s="35" t="s">
        <v>8</v>
      </c>
      <c r="C31" s="35" t="s">
        <v>1225</v>
      </c>
      <c r="D31" s="36" t="s">
        <v>1512</v>
      </c>
      <c r="E31" s="35" t="s">
        <v>951</v>
      </c>
      <c r="F31" s="37">
        <v>231.05</v>
      </c>
      <c r="G31" s="38">
        <v>1061.72</v>
      </c>
      <c r="H31" s="38">
        <f t="shared" si="2"/>
        <v>1347.21</v>
      </c>
      <c r="I31" s="38">
        <f t="shared" si="3"/>
        <v>311272.87</v>
      </c>
    </row>
    <row r="32" spans="1:9" ht="25.5" outlineLevel="2" x14ac:dyDescent="0.25">
      <c r="A32" s="35" t="s">
        <v>1159</v>
      </c>
      <c r="B32" s="35" t="s">
        <v>948</v>
      </c>
      <c r="C32" s="35" t="s">
        <v>2915</v>
      </c>
      <c r="D32" s="36" t="s">
        <v>1513</v>
      </c>
      <c r="E32" s="35" t="s">
        <v>198</v>
      </c>
      <c r="F32" s="37">
        <v>2888.15</v>
      </c>
      <c r="G32" s="38">
        <v>715.16</v>
      </c>
      <c r="H32" s="38">
        <f t="shared" si="2"/>
        <v>907.46</v>
      </c>
      <c r="I32" s="38">
        <f t="shared" si="3"/>
        <v>2620880.59</v>
      </c>
    </row>
    <row r="33" spans="1:9" ht="51" outlineLevel="2" x14ac:dyDescent="0.25">
      <c r="A33" s="35" t="s">
        <v>1160</v>
      </c>
      <c r="B33" s="35" t="s">
        <v>948</v>
      </c>
      <c r="C33" s="35" t="s">
        <v>1226</v>
      </c>
      <c r="D33" s="36" t="s">
        <v>1196</v>
      </c>
      <c r="E33" s="35" t="s">
        <v>12</v>
      </c>
      <c r="F33" s="37">
        <v>36</v>
      </c>
      <c r="G33" s="38">
        <v>3573.28</v>
      </c>
      <c r="H33" s="38">
        <f t="shared" si="2"/>
        <v>4534.13</v>
      </c>
      <c r="I33" s="38">
        <f t="shared" si="3"/>
        <v>163228.68</v>
      </c>
    </row>
    <row r="34" spans="1:9" outlineLevel="1" x14ac:dyDescent="0.25">
      <c r="A34" s="39"/>
      <c r="B34" s="39"/>
      <c r="C34" s="39"/>
      <c r="D34" s="40" t="str">
        <f>CONCATENATE("TOTAL DO ITEM - ",A27)</f>
        <v>TOTAL DO ITEM - 4.0</v>
      </c>
      <c r="E34" s="39"/>
      <c r="F34" s="41"/>
      <c r="G34" s="42"/>
      <c r="H34" s="42"/>
      <c r="I34" s="42">
        <f>SUM(I28:I33)</f>
        <v>3219871.6</v>
      </c>
    </row>
    <row r="35" spans="1:9" outlineLevel="1" x14ac:dyDescent="0.25">
      <c r="A35" s="31" t="s">
        <v>1161</v>
      </c>
      <c r="B35" s="31"/>
      <c r="C35" s="31"/>
      <c r="D35" s="32" t="s">
        <v>22</v>
      </c>
      <c r="E35" s="31"/>
      <c r="F35" s="33"/>
      <c r="G35" s="34"/>
      <c r="H35" s="34"/>
      <c r="I35" s="34"/>
    </row>
    <row r="36" spans="1:9" outlineLevel="2" x14ac:dyDescent="0.25">
      <c r="A36" s="35" t="s">
        <v>1163</v>
      </c>
      <c r="B36" s="35" t="s">
        <v>948</v>
      </c>
      <c r="C36" s="35" t="s">
        <v>1514</v>
      </c>
      <c r="D36" s="36" t="s">
        <v>1515</v>
      </c>
      <c r="E36" s="35" t="s">
        <v>198</v>
      </c>
      <c r="F36" s="37">
        <v>1</v>
      </c>
      <c r="G36" s="38">
        <v>3630.09</v>
      </c>
      <c r="H36" s="38">
        <f t="shared" ref="H36:H63" si="4">TRUNC(G36*(1+$F$1),2)</f>
        <v>4606.22</v>
      </c>
      <c r="I36" s="38">
        <f t="shared" ref="I36:I63" si="5">TRUNC(H36*F36,2)</f>
        <v>4606.22</v>
      </c>
    </row>
    <row r="37" spans="1:9" outlineLevel="2" x14ac:dyDescent="0.25">
      <c r="A37" s="35" t="s">
        <v>1164</v>
      </c>
      <c r="B37" s="35" t="s">
        <v>948</v>
      </c>
      <c r="C37" s="35" t="s">
        <v>1516</v>
      </c>
      <c r="D37" s="36" t="s">
        <v>1517</v>
      </c>
      <c r="E37" s="35" t="s">
        <v>198</v>
      </c>
      <c r="F37" s="44">
        <v>1</v>
      </c>
      <c r="G37" s="47">
        <v>2039.54</v>
      </c>
      <c r="H37" s="38">
        <f t="shared" si="4"/>
        <v>2587.9699999999998</v>
      </c>
      <c r="I37" s="38">
        <f t="shared" si="5"/>
        <v>2587.9699999999998</v>
      </c>
    </row>
    <row r="38" spans="1:9" outlineLevel="2" x14ac:dyDescent="0.25">
      <c r="A38" s="35" t="s">
        <v>1165</v>
      </c>
      <c r="B38" s="35" t="s">
        <v>948</v>
      </c>
      <c r="C38" s="35" t="s">
        <v>1518</v>
      </c>
      <c r="D38" s="36" t="s">
        <v>1519</v>
      </c>
      <c r="E38" s="35" t="s">
        <v>198</v>
      </c>
      <c r="F38" s="44">
        <v>2</v>
      </c>
      <c r="G38" s="47">
        <v>2543.2399999999998</v>
      </c>
      <c r="H38" s="38">
        <f t="shared" si="4"/>
        <v>3227.11</v>
      </c>
      <c r="I38" s="38">
        <f t="shared" si="5"/>
        <v>6454.22</v>
      </c>
    </row>
    <row r="39" spans="1:9" outlineLevel="2" x14ac:dyDescent="0.25">
      <c r="A39" s="35" t="s">
        <v>1166</v>
      </c>
      <c r="B39" s="35" t="s">
        <v>948</v>
      </c>
      <c r="C39" s="35" t="s">
        <v>1520</v>
      </c>
      <c r="D39" s="36" t="s">
        <v>1521</v>
      </c>
      <c r="E39" s="35" t="s">
        <v>198</v>
      </c>
      <c r="F39" s="44">
        <v>3</v>
      </c>
      <c r="G39" s="47">
        <v>1941.62</v>
      </c>
      <c r="H39" s="38">
        <f t="shared" si="4"/>
        <v>2463.7199999999998</v>
      </c>
      <c r="I39" s="38">
        <f t="shared" si="5"/>
        <v>7391.16</v>
      </c>
    </row>
    <row r="40" spans="1:9" outlineLevel="2" x14ac:dyDescent="0.25">
      <c r="A40" s="35" t="s">
        <v>1167</v>
      </c>
      <c r="B40" s="35" t="s">
        <v>948</v>
      </c>
      <c r="C40" s="35" t="s">
        <v>1522</v>
      </c>
      <c r="D40" s="36" t="s">
        <v>1523</v>
      </c>
      <c r="E40" s="35" t="s">
        <v>198</v>
      </c>
      <c r="F40" s="44">
        <v>2</v>
      </c>
      <c r="G40" s="47">
        <v>2355.98</v>
      </c>
      <c r="H40" s="38">
        <f t="shared" si="4"/>
        <v>2989.5</v>
      </c>
      <c r="I40" s="38">
        <f t="shared" si="5"/>
        <v>5979</v>
      </c>
    </row>
    <row r="41" spans="1:9" outlineLevel="2" x14ac:dyDescent="0.25">
      <c r="A41" s="35" t="s">
        <v>1335</v>
      </c>
      <c r="B41" s="35" t="s">
        <v>948</v>
      </c>
      <c r="C41" s="35" t="s">
        <v>1524</v>
      </c>
      <c r="D41" s="36" t="s">
        <v>1525</v>
      </c>
      <c r="E41" s="35" t="s">
        <v>198</v>
      </c>
      <c r="F41" s="44">
        <v>20</v>
      </c>
      <c r="G41" s="47">
        <v>1588.31</v>
      </c>
      <c r="H41" s="38">
        <f t="shared" si="4"/>
        <v>2015.4</v>
      </c>
      <c r="I41" s="38">
        <f t="shared" si="5"/>
        <v>40308</v>
      </c>
    </row>
    <row r="42" spans="1:9" outlineLevel="2" x14ac:dyDescent="0.25">
      <c r="A42" s="35" t="s">
        <v>1336</v>
      </c>
      <c r="B42" s="35" t="s">
        <v>948</v>
      </c>
      <c r="C42" s="35" t="s">
        <v>1526</v>
      </c>
      <c r="D42" s="36" t="s">
        <v>783</v>
      </c>
      <c r="E42" s="35" t="s">
        <v>12</v>
      </c>
      <c r="F42" s="44">
        <v>4800</v>
      </c>
      <c r="G42" s="47">
        <v>34.82</v>
      </c>
      <c r="H42" s="38">
        <f t="shared" si="4"/>
        <v>44.18</v>
      </c>
      <c r="I42" s="38">
        <f t="shared" si="5"/>
        <v>212064</v>
      </c>
    </row>
    <row r="43" spans="1:9" ht="25.5" outlineLevel="2" x14ac:dyDescent="0.25">
      <c r="A43" s="35" t="s">
        <v>1337</v>
      </c>
      <c r="B43" s="35" t="s">
        <v>948</v>
      </c>
      <c r="C43" s="35" t="s">
        <v>1527</v>
      </c>
      <c r="D43" s="36" t="s">
        <v>1528</v>
      </c>
      <c r="E43" s="35" t="s">
        <v>12</v>
      </c>
      <c r="F43" s="44">
        <v>1600</v>
      </c>
      <c r="G43" s="47">
        <v>39.39</v>
      </c>
      <c r="H43" s="38">
        <f t="shared" si="4"/>
        <v>49.98</v>
      </c>
      <c r="I43" s="38">
        <f t="shared" si="5"/>
        <v>79968</v>
      </c>
    </row>
    <row r="44" spans="1:9" ht="25.5" outlineLevel="2" x14ac:dyDescent="0.25">
      <c r="A44" s="35" t="s">
        <v>1338</v>
      </c>
      <c r="B44" s="35" t="s">
        <v>948</v>
      </c>
      <c r="C44" s="35" t="s">
        <v>1529</v>
      </c>
      <c r="D44" s="36" t="s">
        <v>1530</v>
      </c>
      <c r="E44" s="35" t="s">
        <v>198</v>
      </c>
      <c r="F44" s="44">
        <v>200</v>
      </c>
      <c r="G44" s="47">
        <v>34.630000000000003</v>
      </c>
      <c r="H44" s="38">
        <f t="shared" si="4"/>
        <v>43.94</v>
      </c>
      <c r="I44" s="38">
        <f t="shared" si="5"/>
        <v>8788</v>
      </c>
    </row>
    <row r="45" spans="1:9" outlineLevel="2" x14ac:dyDescent="0.25">
      <c r="A45" s="35" t="s">
        <v>1339</v>
      </c>
      <c r="B45" s="35" t="s">
        <v>948</v>
      </c>
      <c r="C45" s="35" t="s">
        <v>1531</v>
      </c>
      <c r="D45" s="36" t="s">
        <v>1532</v>
      </c>
      <c r="E45" s="35" t="s">
        <v>953</v>
      </c>
      <c r="F45" s="44">
        <v>3</v>
      </c>
      <c r="G45" s="47">
        <v>13.02</v>
      </c>
      <c r="H45" s="38">
        <f t="shared" si="4"/>
        <v>16.52</v>
      </c>
      <c r="I45" s="38">
        <f t="shared" si="5"/>
        <v>49.56</v>
      </c>
    </row>
    <row r="46" spans="1:9" outlineLevel="2" x14ac:dyDescent="0.25">
      <c r="A46" s="35" t="s">
        <v>1340</v>
      </c>
      <c r="B46" s="35" t="s">
        <v>948</v>
      </c>
      <c r="C46" s="35" t="s">
        <v>1533</v>
      </c>
      <c r="D46" s="36" t="s">
        <v>1534</v>
      </c>
      <c r="E46" s="35" t="s">
        <v>953</v>
      </c>
      <c r="F46" s="44">
        <v>3</v>
      </c>
      <c r="G46" s="47">
        <v>13.14</v>
      </c>
      <c r="H46" s="38">
        <f t="shared" si="4"/>
        <v>16.670000000000002</v>
      </c>
      <c r="I46" s="38">
        <f t="shared" si="5"/>
        <v>50.01</v>
      </c>
    </row>
    <row r="47" spans="1:9" ht="25.5" outlineLevel="2" x14ac:dyDescent="0.25">
      <c r="A47" s="35" t="s">
        <v>1341</v>
      </c>
      <c r="B47" s="35" t="s">
        <v>948</v>
      </c>
      <c r="C47" s="35" t="s">
        <v>1535</v>
      </c>
      <c r="D47" s="36" t="s">
        <v>1536</v>
      </c>
      <c r="E47" s="35" t="s">
        <v>198</v>
      </c>
      <c r="F47" s="44">
        <v>1</v>
      </c>
      <c r="G47" s="47">
        <v>37458.17</v>
      </c>
      <c r="H47" s="38">
        <f t="shared" si="4"/>
        <v>47530.67</v>
      </c>
      <c r="I47" s="38">
        <f t="shared" si="5"/>
        <v>47530.67</v>
      </c>
    </row>
    <row r="48" spans="1:9" ht="25.5" outlineLevel="2" x14ac:dyDescent="0.25">
      <c r="A48" s="35" t="s">
        <v>1342</v>
      </c>
      <c r="B48" s="35" t="s">
        <v>948</v>
      </c>
      <c r="C48" s="35" t="s">
        <v>1537</v>
      </c>
      <c r="D48" s="36" t="s">
        <v>1538</v>
      </c>
      <c r="E48" s="35" t="s">
        <v>198</v>
      </c>
      <c r="F48" s="44">
        <v>1</v>
      </c>
      <c r="G48" s="47">
        <v>4619.83</v>
      </c>
      <c r="H48" s="38">
        <f t="shared" si="4"/>
        <v>5862.1</v>
      </c>
      <c r="I48" s="38">
        <f t="shared" si="5"/>
        <v>5862.1</v>
      </c>
    </row>
    <row r="49" spans="1:9" ht="25.5" outlineLevel="2" x14ac:dyDescent="0.25">
      <c r="A49" s="35" t="s">
        <v>1343</v>
      </c>
      <c r="B49" s="35" t="s">
        <v>948</v>
      </c>
      <c r="C49" s="35" t="s">
        <v>1539</v>
      </c>
      <c r="D49" s="36" t="s">
        <v>1540</v>
      </c>
      <c r="E49" s="35" t="s">
        <v>198</v>
      </c>
      <c r="F49" s="37">
        <v>3</v>
      </c>
      <c r="G49" s="38">
        <v>76</v>
      </c>
      <c r="H49" s="38">
        <f t="shared" si="4"/>
        <v>96.43</v>
      </c>
      <c r="I49" s="38">
        <f t="shared" si="5"/>
        <v>289.29000000000002</v>
      </c>
    </row>
    <row r="50" spans="1:9" ht="25.5" outlineLevel="2" x14ac:dyDescent="0.25">
      <c r="A50" s="35" t="s">
        <v>1344</v>
      </c>
      <c r="B50" s="35" t="s">
        <v>948</v>
      </c>
      <c r="C50" s="35" t="s">
        <v>1541</v>
      </c>
      <c r="D50" s="36" t="s">
        <v>1542</v>
      </c>
      <c r="E50" s="35" t="s">
        <v>198</v>
      </c>
      <c r="F50" s="37">
        <v>1</v>
      </c>
      <c r="G50" s="38">
        <v>290.49</v>
      </c>
      <c r="H50" s="38">
        <f t="shared" si="4"/>
        <v>368.6</v>
      </c>
      <c r="I50" s="38">
        <f t="shared" si="5"/>
        <v>368.6</v>
      </c>
    </row>
    <row r="51" spans="1:9" outlineLevel="2" x14ac:dyDescent="0.25">
      <c r="A51" s="35" t="s">
        <v>1345</v>
      </c>
      <c r="B51" s="35" t="s">
        <v>948</v>
      </c>
      <c r="C51" s="35" t="s">
        <v>985</v>
      </c>
      <c r="D51" s="36" t="s">
        <v>785</v>
      </c>
      <c r="E51" s="35" t="s">
        <v>12</v>
      </c>
      <c r="F51" s="37">
        <v>18</v>
      </c>
      <c r="G51" s="38">
        <v>193.43</v>
      </c>
      <c r="H51" s="38">
        <f t="shared" si="4"/>
        <v>245.44</v>
      </c>
      <c r="I51" s="38">
        <f t="shared" si="5"/>
        <v>4417.92</v>
      </c>
    </row>
    <row r="52" spans="1:9" ht="25.5" outlineLevel="2" x14ac:dyDescent="0.25">
      <c r="A52" s="35" t="s">
        <v>1346</v>
      </c>
      <c r="B52" s="35" t="s">
        <v>948</v>
      </c>
      <c r="C52" s="35" t="s">
        <v>1543</v>
      </c>
      <c r="D52" s="36" t="s">
        <v>1544</v>
      </c>
      <c r="E52" s="35" t="s">
        <v>198</v>
      </c>
      <c r="F52" s="37">
        <v>2</v>
      </c>
      <c r="G52" s="38">
        <v>184.69</v>
      </c>
      <c r="H52" s="38">
        <f t="shared" si="4"/>
        <v>234.35</v>
      </c>
      <c r="I52" s="38">
        <f t="shared" si="5"/>
        <v>468.7</v>
      </c>
    </row>
    <row r="53" spans="1:9" ht="25.5" outlineLevel="2" x14ac:dyDescent="0.25">
      <c r="A53" s="35" t="s">
        <v>1347</v>
      </c>
      <c r="B53" s="35" t="s">
        <v>948</v>
      </c>
      <c r="C53" s="35" t="s">
        <v>1545</v>
      </c>
      <c r="D53" s="36" t="s">
        <v>1546</v>
      </c>
      <c r="E53" s="35" t="s">
        <v>198</v>
      </c>
      <c r="F53" s="37">
        <v>2</v>
      </c>
      <c r="G53" s="38">
        <v>253.17</v>
      </c>
      <c r="H53" s="38">
        <f t="shared" si="4"/>
        <v>321.24</v>
      </c>
      <c r="I53" s="38">
        <f t="shared" si="5"/>
        <v>642.48</v>
      </c>
    </row>
    <row r="54" spans="1:9" ht="38.25" outlineLevel="2" x14ac:dyDescent="0.25">
      <c r="A54" s="35" t="s">
        <v>1348</v>
      </c>
      <c r="B54" s="35" t="s">
        <v>948</v>
      </c>
      <c r="C54" s="35" t="s">
        <v>1547</v>
      </c>
      <c r="D54" s="36" t="s">
        <v>1548</v>
      </c>
      <c r="E54" s="35" t="s">
        <v>198</v>
      </c>
      <c r="F54" s="37">
        <v>2</v>
      </c>
      <c r="G54" s="38">
        <v>39.270000000000003</v>
      </c>
      <c r="H54" s="38">
        <f t="shared" si="4"/>
        <v>49.82</v>
      </c>
      <c r="I54" s="38">
        <f t="shared" si="5"/>
        <v>99.64</v>
      </c>
    </row>
    <row r="55" spans="1:9" ht="25.5" outlineLevel="2" x14ac:dyDescent="0.25">
      <c r="A55" s="35" t="s">
        <v>1349</v>
      </c>
      <c r="B55" s="35" t="s">
        <v>8</v>
      </c>
      <c r="C55" s="35" t="s">
        <v>1243</v>
      </c>
      <c r="D55" s="36" t="s">
        <v>714</v>
      </c>
      <c r="E55" s="35" t="s">
        <v>198</v>
      </c>
      <c r="F55" s="37">
        <v>3</v>
      </c>
      <c r="G55" s="38">
        <v>52.71</v>
      </c>
      <c r="H55" s="38">
        <f t="shared" si="4"/>
        <v>66.88</v>
      </c>
      <c r="I55" s="38">
        <f t="shared" si="5"/>
        <v>200.64</v>
      </c>
    </row>
    <row r="56" spans="1:9" ht="25.5" outlineLevel="2" x14ac:dyDescent="0.25">
      <c r="A56" s="35" t="s">
        <v>1350</v>
      </c>
      <c r="B56" s="35" t="s">
        <v>8</v>
      </c>
      <c r="C56" s="35" t="s">
        <v>1549</v>
      </c>
      <c r="D56" s="36" t="s">
        <v>1550</v>
      </c>
      <c r="E56" s="35" t="s">
        <v>12</v>
      </c>
      <c r="F56" s="37">
        <v>20</v>
      </c>
      <c r="G56" s="38">
        <v>54.23</v>
      </c>
      <c r="H56" s="38">
        <f t="shared" si="4"/>
        <v>68.81</v>
      </c>
      <c r="I56" s="38">
        <f t="shared" si="5"/>
        <v>1376.2</v>
      </c>
    </row>
    <row r="57" spans="1:9" ht="25.5" outlineLevel="2" x14ac:dyDescent="0.25">
      <c r="A57" s="35" t="s">
        <v>1351</v>
      </c>
      <c r="B57" s="35" t="s">
        <v>8</v>
      </c>
      <c r="C57" s="35" t="s">
        <v>1242</v>
      </c>
      <c r="D57" s="36" t="s">
        <v>335</v>
      </c>
      <c r="E57" s="35" t="s">
        <v>198</v>
      </c>
      <c r="F57" s="37">
        <v>15</v>
      </c>
      <c r="G57" s="38">
        <v>61.4</v>
      </c>
      <c r="H57" s="38">
        <f t="shared" si="4"/>
        <v>77.91</v>
      </c>
      <c r="I57" s="38">
        <f t="shared" si="5"/>
        <v>1168.6500000000001</v>
      </c>
    </row>
    <row r="58" spans="1:9" ht="51" outlineLevel="2" x14ac:dyDescent="0.25">
      <c r="A58" s="35" t="s">
        <v>1352</v>
      </c>
      <c r="B58" s="35" t="s">
        <v>8</v>
      </c>
      <c r="C58" s="35" t="s">
        <v>1551</v>
      </c>
      <c r="D58" s="36" t="s">
        <v>1552</v>
      </c>
      <c r="E58" s="35" t="s">
        <v>12</v>
      </c>
      <c r="F58" s="37">
        <v>96</v>
      </c>
      <c r="G58" s="38">
        <v>55.03</v>
      </c>
      <c r="H58" s="38">
        <f t="shared" si="4"/>
        <v>69.819999999999993</v>
      </c>
      <c r="I58" s="38">
        <f t="shared" si="5"/>
        <v>6702.72</v>
      </c>
    </row>
    <row r="59" spans="1:9" ht="51" outlineLevel="2" x14ac:dyDescent="0.25">
      <c r="A59" s="35" t="s">
        <v>1353</v>
      </c>
      <c r="B59" s="35" t="s">
        <v>8</v>
      </c>
      <c r="C59" s="35" t="s">
        <v>1553</v>
      </c>
      <c r="D59" s="36" t="s">
        <v>1554</v>
      </c>
      <c r="E59" s="35" t="s">
        <v>12</v>
      </c>
      <c r="F59" s="37">
        <v>39</v>
      </c>
      <c r="G59" s="38">
        <v>76.209999999999994</v>
      </c>
      <c r="H59" s="38">
        <f t="shared" si="4"/>
        <v>96.7</v>
      </c>
      <c r="I59" s="38">
        <f t="shared" si="5"/>
        <v>3771.3</v>
      </c>
    </row>
    <row r="60" spans="1:9" ht="51" outlineLevel="2" x14ac:dyDescent="0.25">
      <c r="A60" s="35" t="s">
        <v>1354</v>
      </c>
      <c r="B60" s="35" t="s">
        <v>8</v>
      </c>
      <c r="C60" s="35" t="s">
        <v>1555</v>
      </c>
      <c r="D60" s="36" t="s">
        <v>1556</v>
      </c>
      <c r="E60" s="35" t="s">
        <v>12</v>
      </c>
      <c r="F60" s="37">
        <v>456</v>
      </c>
      <c r="G60" s="38">
        <v>101.23</v>
      </c>
      <c r="H60" s="38">
        <f t="shared" si="4"/>
        <v>128.44999999999999</v>
      </c>
      <c r="I60" s="38">
        <f t="shared" si="5"/>
        <v>58573.2</v>
      </c>
    </row>
    <row r="61" spans="1:9" ht="51" outlineLevel="2" x14ac:dyDescent="0.25">
      <c r="A61" s="35" t="s">
        <v>1355</v>
      </c>
      <c r="B61" s="35" t="s">
        <v>8</v>
      </c>
      <c r="C61" s="35" t="s">
        <v>1557</v>
      </c>
      <c r="D61" s="36" t="s">
        <v>1558</v>
      </c>
      <c r="E61" s="35" t="s">
        <v>12</v>
      </c>
      <c r="F61" s="37">
        <v>117</v>
      </c>
      <c r="G61" s="38">
        <v>165.89</v>
      </c>
      <c r="H61" s="38">
        <f t="shared" si="4"/>
        <v>210.49</v>
      </c>
      <c r="I61" s="38">
        <f t="shared" si="5"/>
        <v>24627.33</v>
      </c>
    </row>
    <row r="62" spans="1:9" ht="38.25" outlineLevel="2" x14ac:dyDescent="0.25">
      <c r="A62" s="35" t="s">
        <v>1356</v>
      </c>
      <c r="B62" s="35" t="s">
        <v>8</v>
      </c>
      <c r="C62" s="35" t="s">
        <v>1234</v>
      </c>
      <c r="D62" s="36" t="s">
        <v>144</v>
      </c>
      <c r="E62" s="35" t="s">
        <v>12</v>
      </c>
      <c r="F62" s="37">
        <v>300</v>
      </c>
      <c r="G62" s="38">
        <v>4.1100000000000003</v>
      </c>
      <c r="H62" s="38">
        <f t="shared" si="4"/>
        <v>5.21</v>
      </c>
      <c r="I62" s="38">
        <f t="shared" si="5"/>
        <v>1563</v>
      </c>
    </row>
    <row r="63" spans="1:9" ht="38.25" outlineLevel="2" x14ac:dyDescent="0.25">
      <c r="A63" s="35" t="s">
        <v>1357</v>
      </c>
      <c r="B63" s="35" t="s">
        <v>8</v>
      </c>
      <c r="C63" s="35" t="s">
        <v>1559</v>
      </c>
      <c r="D63" s="36" t="s">
        <v>312</v>
      </c>
      <c r="E63" s="35" t="s">
        <v>12</v>
      </c>
      <c r="F63" s="37">
        <v>300</v>
      </c>
      <c r="G63" s="38">
        <v>9.3800000000000008</v>
      </c>
      <c r="H63" s="38">
        <f t="shared" si="4"/>
        <v>11.9</v>
      </c>
      <c r="I63" s="38">
        <f t="shared" si="5"/>
        <v>3570</v>
      </c>
    </row>
    <row r="64" spans="1:9" outlineLevel="1" x14ac:dyDescent="0.25">
      <c r="A64" s="39"/>
      <c r="B64" s="39"/>
      <c r="C64" s="39"/>
      <c r="D64" s="40" t="str">
        <f>CONCATENATE("TOTAL DO ITEM - ",A35)</f>
        <v>TOTAL DO ITEM - 5.0</v>
      </c>
      <c r="E64" s="39"/>
      <c r="F64" s="41"/>
      <c r="G64" s="42"/>
      <c r="H64" s="42"/>
      <c r="I64" s="42">
        <f>SUM(I36:I63)</f>
        <v>529478.57999999996</v>
      </c>
    </row>
    <row r="65" spans="1:9" outlineLevel="1" x14ac:dyDescent="0.25">
      <c r="A65" s="31" t="s">
        <v>1168</v>
      </c>
      <c r="B65" s="31"/>
      <c r="C65" s="31"/>
      <c r="D65" s="32" t="s">
        <v>752</v>
      </c>
      <c r="E65" s="31"/>
      <c r="F65" s="33"/>
      <c r="G65" s="34"/>
      <c r="H65" s="34"/>
      <c r="I65" s="34"/>
    </row>
    <row r="66" spans="1:9" ht="38.25" outlineLevel="2" x14ac:dyDescent="0.25">
      <c r="A66" s="35" t="s">
        <v>1169</v>
      </c>
      <c r="B66" s="35" t="s">
        <v>8</v>
      </c>
      <c r="C66" s="35" t="s">
        <v>1244</v>
      </c>
      <c r="D66" s="36" t="s">
        <v>667</v>
      </c>
      <c r="E66" s="35" t="s">
        <v>763</v>
      </c>
      <c r="F66" s="44">
        <v>20</v>
      </c>
      <c r="G66" s="38">
        <v>308.39</v>
      </c>
      <c r="H66" s="38">
        <f t="shared" ref="H66:H86" si="6">TRUNC(G66*(1+$F$1),2)</f>
        <v>391.31</v>
      </c>
      <c r="I66" s="38">
        <f t="shared" ref="I66:I86" si="7">TRUNC(H66*F66,2)</f>
        <v>7826.2</v>
      </c>
    </row>
    <row r="67" spans="1:9" ht="51" outlineLevel="2" x14ac:dyDescent="0.25">
      <c r="A67" s="35" t="s">
        <v>1170</v>
      </c>
      <c r="B67" s="35" t="s">
        <v>8</v>
      </c>
      <c r="C67" s="35" t="s">
        <v>1245</v>
      </c>
      <c r="D67" s="36" t="s">
        <v>445</v>
      </c>
      <c r="E67" s="35" t="s">
        <v>763</v>
      </c>
      <c r="F67" s="44">
        <v>41.64</v>
      </c>
      <c r="G67" s="38">
        <v>78.209999999999994</v>
      </c>
      <c r="H67" s="38">
        <f t="shared" si="6"/>
        <v>99.24</v>
      </c>
      <c r="I67" s="38">
        <f t="shared" si="7"/>
        <v>4132.3500000000004</v>
      </c>
    </row>
    <row r="68" spans="1:9" ht="51" outlineLevel="2" x14ac:dyDescent="0.25">
      <c r="A68" s="35" t="s">
        <v>1171</v>
      </c>
      <c r="B68" s="35" t="s">
        <v>8</v>
      </c>
      <c r="C68" s="35" t="s">
        <v>1246</v>
      </c>
      <c r="D68" s="36" t="s">
        <v>451</v>
      </c>
      <c r="E68" s="35" t="s">
        <v>763</v>
      </c>
      <c r="F68" s="44">
        <v>83.28</v>
      </c>
      <c r="G68" s="38">
        <v>5.56</v>
      </c>
      <c r="H68" s="38">
        <f t="shared" si="6"/>
        <v>7.05</v>
      </c>
      <c r="I68" s="38">
        <f t="shared" si="7"/>
        <v>587.12</v>
      </c>
    </row>
    <row r="69" spans="1:9" ht="76.5" outlineLevel="2" x14ac:dyDescent="0.25">
      <c r="A69" s="35" t="s">
        <v>1172</v>
      </c>
      <c r="B69" s="35" t="s">
        <v>8</v>
      </c>
      <c r="C69" s="35" t="s">
        <v>1247</v>
      </c>
      <c r="D69" s="36" t="s">
        <v>140</v>
      </c>
      <c r="E69" s="35" t="s">
        <v>763</v>
      </c>
      <c r="F69" s="44">
        <v>83.28</v>
      </c>
      <c r="G69" s="38">
        <v>30.14</v>
      </c>
      <c r="H69" s="38">
        <f t="shared" si="6"/>
        <v>38.24</v>
      </c>
      <c r="I69" s="38">
        <f t="shared" si="7"/>
        <v>3184.62</v>
      </c>
    </row>
    <row r="70" spans="1:9" ht="25.5" outlineLevel="2" x14ac:dyDescent="0.25">
      <c r="A70" s="35" t="s">
        <v>1173</v>
      </c>
      <c r="B70" s="35" t="s">
        <v>8</v>
      </c>
      <c r="C70" s="35" t="s">
        <v>1248</v>
      </c>
      <c r="D70" s="36" t="s">
        <v>189</v>
      </c>
      <c r="E70" s="35" t="s">
        <v>763</v>
      </c>
      <c r="F70" s="44">
        <v>36.4</v>
      </c>
      <c r="G70" s="38">
        <v>58.82</v>
      </c>
      <c r="H70" s="38">
        <f t="shared" si="6"/>
        <v>74.63</v>
      </c>
      <c r="I70" s="38">
        <f t="shared" si="7"/>
        <v>2716.53</v>
      </c>
    </row>
    <row r="71" spans="1:9" ht="38.25" outlineLevel="2" x14ac:dyDescent="0.25">
      <c r="A71" s="35" t="s">
        <v>1174</v>
      </c>
      <c r="B71" s="35" t="s">
        <v>754</v>
      </c>
      <c r="C71" s="35" t="s">
        <v>994</v>
      </c>
      <c r="D71" s="36" t="s">
        <v>753</v>
      </c>
      <c r="E71" s="35" t="s">
        <v>763</v>
      </c>
      <c r="F71" s="44">
        <v>20</v>
      </c>
      <c r="G71" s="38">
        <v>164.61</v>
      </c>
      <c r="H71" s="38">
        <f t="shared" ref="H71:H83" si="8">TRUNC(G71*(1+$F$1),2)</f>
        <v>208.87</v>
      </c>
      <c r="I71" s="38">
        <f t="shared" ref="I71:I83" si="9">TRUNC(H71*F71,2)</f>
        <v>4177.3999999999996</v>
      </c>
    </row>
    <row r="72" spans="1:9" ht="25.5" outlineLevel="2" x14ac:dyDescent="0.25">
      <c r="A72" s="35" t="s">
        <v>1175</v>
      </c>
      <c r="B72" s="35" t="s">
        <v>8</v>
      </c>
      <c r="C72" s="35" t="s">
        <v>1249</v>
      </c>
      <c r="D72" s="36" t="s">
        <v>137</v>
      </c>
      <c r="E72" s="35" t="s">
        <v>763</v>
      </c>
      <c r="F72" s="44">
        <v>83.28</v>
      </c>
      <c r="G72" s="38">
        <v>1.8</v>
      </c>
      <c r="H72" s="38">
        <f t="shared" si="8"/>
        <v>2.2799999999999998</v>
      </c>
      <c r="I72" s="38">
        <f t="shared" si="9"/>
        <v>189.87</v>
      </c>
    </row>
    <row r="73" spans="1:9" ht="25.5" outlineLevel="2" x14ac:dyDescent="0.25">
      <c r="A73" s="35" t="s">
        <v>1176</v>
      </c>
      <c r="B73" s="35" t="s">
        <v>8</v>
      </c>
      <c r="C73" s="35" t="s">
        <v>1250</v>
      </c>
      <c r="D73" s="36" t="s">
        <v>138</v>
      </c>
      <c r="E73" s="35" t="s">
        <v>763</v>
      </c>
      <c r="F73" s="44">
        <v>83.28</v>
      </c>
      <c r="G73" s="38">
        <v>12.69</v>
      </c>
      <c r="H73" s="38">
        <f t="shared" si="8"/>
        <v>16.100000000000001</v>
      </c>
      <c r="I73" s="38">
        <f t="shared" si="9"/>
        <v>1340.8</v>
      </c>
    </row>
    <row r="74" spans="1:9" ht="38.25" outlineLevel="2" x14ac:dyDescent="0.25">
      <c r="A74" s="35" t="s">
        <v>1177</v>
      </c>
      <c r="B74" s="35" t="s">
        <v>948</v>
      </c>
      <c r="C74" s="35" t="s">
        <v>991</v>
      </c>
      <c r="D74" s="36" t="s">
        <v>1571</v>
      </c>
      <c r="E74" s="35" t="s">
        <v>198</v>
      </c>
      <c r="F74" s="44">
        <v>4</v>
      </c>
      <c r="G74" s="38">
        <v>389.67</v>
      </c>
      <c r="H74" s="38">
        <f t="shared" si="8"/>
        <v>494.45</v>
      </c>
      <c r="I74" s="38">
        <f t="shared" si="9"/>
        <v>1977.8</v>
      </c>
    </row>
    <row r="75" spans="1:9" ht="25.5" outlineLevel="2" x14ac:dyDescent="0.25">
      <c r="A75" s="35" t="s">
        <v>1178</v>
      </c>
      <c r="B75" s="35" t="s">
        <v>8</v>
      </c>
      <c r="C75" s="35" t="s">
        <v>1572</v>
      </c>
      <c r="D75" s="36" t="s">
        <v>1573</v>
      </c>
      <c r="E75" s="35" t="s">
        <v>198</v>
      </c>
      <c r="F75" s="44">
        <v>23</v>
      </c>
      <c r="G75" s="38">
        <v>36.950000000000003</v>
      </c>
      <c r="H75" s="38">
        <f t="shared" si="8"/>
        <v>46.88</v>
      </c>
      <c r="I75" s="38">
        <f t="shared" si="9"/>
        <v>1078.24</v>
      </c>
    </row>
    <row r="76" spans="1:9" ht="51" outlineLevel="2" x14ac:dyDescent="0.25">
      <c r="A76" s="35" t="s">
        <v>1560</v>
      </c>
      <c r="B76" s="35" t="s">
        <v>8</v>
      </c>
      <c r="C76" s="35" t="s">
        <v>1574</v>
      </c>
      <c r="D76" s="36" t="s">
        <v>1575</v>
      </c>
      <c r="E76" s="35" t="s">
        <v>198</v>
      </c>
      <c r="F76" s="44">
        <v>2</v>
      </c>
      <c r="G76" s="38">
        <v>257.37</v>
      </c>
      <c r="H76" s="38">
        <f t="shared" si="8"/>
        <v>326.57</v>
      </c>
      <c r="I76" s="38">
        <f t="shared" si="9"/>
        <v>653.14</v>
      </c>
    </row>
    <row r="77" spans="1:9" ht="38.25" outlineLevel="2" x14ac:dyDescent="0.25">
      <c r="A77" s="35" t="s">
        <v>1561</v>
      </c>
      <c r="B77" s="35" t="s">
        <v>8</v>
      </c>
      <c r="C77" s="35" t="s">
        <v>1576</v>
      </c>
      <c r="D77" s="36" t="s">
        <v>331</v>
      </c>
      <c r="E77" s="35" t="s">
        <v>198</v>
      </c>
      <c r="F77" s="44">
        <v>1</v>
      </c>
      <c r="G77" s="38">
        <v>37.380000000000003</v>
      </c>
      <c r="H77" s="38">
        <f t="shared" si="8"/>
        <v>47.43</v>
      </c>
      <c r="I77" s="38">
        <f t="shared" si="9"/>
        <v>47.43</v>
      </c>
    </row>
    <row r="78" spans="1:9" ht="38.25" outlineLevel="2" x14ac:dyDescent="0.25">
      <c r="A78" s="35" t="s">
        <v>1562</v>
      </c>
      <c r="B78" s="35" t="s">
        <v>8</v>
      </c>
      <c r="C78" s="35" t="s">
        <v>1577</v>
      </c>
      <c r="D78" s="36" t="s">
        <v>1578</v>
      </c>
      <c r="E78" s="35" t="s">
        <v>198</v>
      </c>
      <c r="F78" s="44">
        <v>1</v>
      </c>
      <c r="G78" s="38">
        <v>39.51</v>
      </c>
      <c r="H78" s="38">
        <f t="shared" si="8"/>
        <v>50.13</v>
      </c>
      <c r="I78" s="38">
        <f t="shared" si="9"/>
        <v>50.13</v>
      </c>
    </row>
    <row r="79" spans="1:9" ht="38.25" outlineLevel="2" x14ac:dyDescent="0.25">
      <c r="A79" s="35" t="s">
        <v>1563</v>
      </c>
      <c r="B79" s="35" t="s">
        <v>8</v>
      </c>
      <c r="C79" s="35" t="s">
        <v>1241</v>
      </c>
      <c r="D79" s="36" t="s">
        <v>689</v>
      </c>
      <c r="E79" s="35" t="s">
        <v>198</v>
      </c>
      <c r="F79" s="44">
        <v>1</v>
      </c>
      <c r="G79" s="38">
        <v>23.86</v>
      </c>
      <c r="H79" s="38">
        <f t="shared" si="8"/>
        <v>30.27</v>
      </c>
      <c r="I79" s="38">
        <f t="shared" si="9"/>
        <v>30.27</v>
      </c>
    </row>
    <row r="80" spans="1:9" ht="38.25" outlineLevel="2" x14ac:dyDescent="0.25">
      <c r="A80" s="35" t="s">
        <v>1564</v>
      </c>
      <c r="B80" s="35" t="s">
        <v>8</v>
      </c>
      <c r="C80" s="35" t="s">
        <v>1579</v>
      </c>
      <c r="D80" s="36" t="s">
        <v>1580</v>
      </c>
      <c r="E80" s="35" t="s">
        <v>12</v>
      </c>
      <c r="F80" s="44">
        <v>30</v>
      </c>
      <c r="G80" s="38">
        <v>13.75</v>
      </c>
      <c r="H80" s="38">
        <f t="shared" si="8"/>
        <v>17.440000000000001</v>
      </c>
      <c r="I80" s="38">
        <f t="shared" si="9"/>
        <v>523.20000000000005</v>
      </c>
    </row>
    <row r="81" spans="1:9" outlineLevel="2" x14ac:dyDescent="0.25">
      <c r="A81" s="35" t="s">
        <v>1565</v>
      </c>
      <c r="B81" s="35" t="s">
        <v>948</v>
      </c>
      <c r="C81" s="35" t="s">
        <v>985</v>
      </c>
      <c r="D81" s="36" t="s">
        <v>785</v>
      </c>
      <c r="E81" s="35" t="s">
        <v>12</v>
      </c>
      <c r="F81" s="44">
        <v>72</v>
      </c>
      <c r="G81" s="38">
        <v>193.43</v>
      </c>
      <c r="H81" s="38">
        <f t="shared" si="8"/>
        <v>245.44</v>
      </c>
      <c r="I81" s="38">
        <f t="shared" si="9"/>
        <v>17671.68</v>
      </c>
    </row>
    <row r="82" spans="1:9" ht="38.25" outlineLevel="2" x14ac:dyDescent="0.25">
      <c r="A82" s="35" t="s">
        <v>1566</v>
      </c>
      <c r="B82" s="35" t="s">
        <v>948</v>
      </c>
      <c r="C82" s="35" t="s">
        <v>1581</v>
      </c>
      <c r="D82" s="36" t="s">
        <v>1582</v>
      </c>
      <c r="E82" s="35" t="s">
        <v>198</v>
      </c>
      <c r="F82" s="44">
        <v>8</v>
      </c>
      <c r="G82" s="38">
        <v>184.69</v>
      </c>
      <c r="H82" s="38">
        <f t="shared" si="8"/>
        <v>234.35</v>
      </c>
      <c r="I82" s="38">
        <f t="shared" si="9"/>
        <v>1874.8</v>
      </c>
    </row>
    <row r="83" spans="1:9" ht="25.5" outlineLevel="2" x14ac:dyDescent="0.25">
      <c r="A83" s="35" t="s">
        <v>1567</v>
      </c>
      <c r="B83" s="35" t="s">
        <v>948</v>
      </c>
      <c r="C83" s="35" t="s">
        <v>1583</v>
      </c>
      <c r="D83" s="36" t="s">
        <v>1584</v>
      </c>
      <c r="E83" s="35" t="s">
        <v>12</v>
      </c>
      <c r="F83" s="44">
        <v>3</v>
      </c>
      <c r="G83" s="38">
        <v>169.23</v>
      </c>
      <c r="H83" s="38">
        <f t="shared" si="8"/>
        <v>214.73</v>
      </c>
      <c r="I83" s="38">
        <f t="shared" si="9"/>
        <v>644.19000000000005</v>
      </c>
    </row>
    <row r="84" spans="1:9" ht="25.5" outlineLevel="2" x14ac:dyDescent="0.25">
      <c r="A84" s="35" t="s">
        <v>1568</v>
      </c>
      <c r="B84" s="35" t="s">
        <v>948</v>
      </c>
      <c r="C84" s="35" t="s">
        <v>1585</v>
      </c>
      <c r="D84" s="36" t="s">
        <v>1586</v>
      </c>
      <c r="E84" s="35" t="s">
        <v>12</v>
      </c>
      <c r="F84" s="44">
        <v>15</v>
      </c>
      <c r="G84" s="38">
        <v>11.11</v>
      </c>
      <c r="H84" s="38">
        <f t="shared" si="6"/>
        <v>14.09</v>
      </c>
      <c r="I84" s="38">
        <f t="shared" si="7"/>
        <v>211.35</v>
      </c>
    </row>
    <row r="85" spans="1:9" ht="25.5" outlineLevel="2" x14ac:dyDescent="0.25">
      <c r="A85" s="35" t="s">
        <v>1569</v>
      </c>
      <c r="B85" s="35" t="s">
        <v>8</v>
      </c>
      <c r="C85" s="35" t="s">
        <v>1230</v>
      </c>
      <c r="D85" s="36" t="s">
        <v>306</v>
      </c>
      <c r="E85" s="35" t="s">
        <v>12</v>
      </c>
      <c r="F85" s="44">
        <v>20</v>
      </c>
      <c r="G85" s="38">
        <v>17.399999999999999</v>
      </c>
      <c r="H85" s="38">
        <f t="shared" si="6"/>
        <v>22.07</v>
      </c>
      <c r="I85" s="38">
        <f t="shared" si="7"/>
        <v>441.4</v>
      </c>
    </row>
    <row r="86" spans="1:9" ht="38.25" outlineLevel="2" x14ac:dyDescent="0.25">
      <c r="A86" s="35" t="s">
        <v>1570</v>
      </c>
      <c r="B86" s="35" t="s">
        <v>948</v>
      </c>
      <c r="C86" s="35" t="s">
        <v>1251</v>
      </c>
      <c r="D86" s="36" t="s">
        <v>1197</v>
      </c>
      <c r="E86" s="35" t="s">
        <v>198</v>
      </c>
      <c r="F86" s="44">
        <v>2</v>
      </c>
      <c r="G86" s="47">
        <v>8855.4</v>
      </c>
      <c r="H86" s="38">
        <f t="shared" si="6"/>
        <v>11236.61</v>
      </c>
      <c r="I86" s="38">
        <f t="shared" si="7"/>
        <v>22473.22</v>
      </c>
    </row>
    <row r="87" spans="1:9" outlineLevel="1" x14ac:dyDescent="0.25">
      <c r="A87" s="39"/>
      <c r="B87" s="39"/>
      <c r="C87" s="39"/>
      <c r="D87" s="40" t="str">
        <f>CONCATENATE("TOTAL DO ITEM - ",A65)</f>
        <v>TOTAL DO ITEM - 6.0</v>
      </c>
      <c r="E87" s="39"/>
      <c r="F87" s="41"/>
      <c r="G87" s="42"/>
      <c r="H87" s="42"/>
      <c r="I87" s="42">
        <f>SUM(I66:I86)</f>
        <v>71831.740000000005</v>
      </c>
    </row>
    <row r="88" spans="1:9" x14ac:dyDescent="0.25">
      <c r="A88" s="39"/>
      <c r="B88" s="39"/>
      <c r="C88" s="39"/>
      <c r="D88" s="40" t="s">
        <v>1193</v>
      </c>
      <c r="E88" s="39"/>
      <c r="F88" s="41"/>
      <c r="G88" s="42"/>
      <c r="H88" s="42"/>
      <c r="I88" s="42">
        <f>I87+I64+I34+I26</f>
        <v>3954522.94</v>
      </c>
    </row>
    <row r="89" spans="1:9" x14ac:dyDescent="0.25">
      <c r="A89" s="168" t="s">
        <v>483</v>
      </c>
      <c r="B89" s="168"/>
      <c r="C89" s="168"/>
      <c r="D89" s="168"/>
      <c r="E89" s="168"/>
      <c r="F89" s="168"/>
      <c r="G89" s="168"/>
      <c r="H89" s="168"/>
      <c r="I89" s="168"/>
    </row>
    <row r="90" spans="1:9" outlineLevel="1" x14ac:dyDescent="0.25">
      <c r="A90" s="31" t="s">
        <v>1179</v>
      </c>
      <c r="B90" s="31"/>
      <c r="C90" s="31"/>
      <c r="D90" s="32" t="s">
        <v>133</v>
      </c>
      <c r="E90" s="31"/>
      <c r="F90" s="33"/>
      <c r="G90" s="34"/>
      <c r="H90" s="34"/>
      <c r="I90" s="34"/>
    </row>
    <row r="91" spans="1:9" ht="38.25" outlineLevel="2" x14ac:dyDescent="0.25">
      <c r="A91" s="35" t="s">
        <v>1180</v>
      </c>
      <c r="B91" s="35" t="s">
        <v>8</v>
      </c>
      <c r="C91" s="35" t="s">
        <v>1587</v>
      </c>
      <c r="D91" s="36" t="s">
        <v>436</v>
      </c>
      <c r="E91" s="35" t="s">
        <v>951</v>
      </c>
      <c r="F91" s="37">
        <v>108.3</v>
      </c>
      <c r="G91" s="38">
        <v>35.479999999999997</v>
      </c>
      <c r="H91" s="38">
        <f t="shared" ref="H91:H113" si="10">TRUNC(G91*(1+$F$1),2)</f>
        <v>45.02</v>
      </c>
      <c r="I91" s="38">
        <f t="shared" ref="I91:I113" si="11">TRUNC(H91*F91,2)</f>
        <v>4875.66</v>
      </c>
    </row>
    <row r="92" spans="1:9" ht="38.25" outlineLevel="2" x14ac:dyDescent="0.25">
      <c r="A92" s="35" t="s">
        <v>1181</v>
      </c>
      <c r="B92" s="35" t="s">
        <v>8</v>
      </c>
      <c r="C92" s="35" t="s">
        <v>1588</v>
      </c>
      <c r="D92" s="36" t="s">
        <v>177</v>
      </c>
      <c r="E92" s="35" t="s">
        <v>763</v>
      </c>
      <c r="F92" s="37">
        <v>52</v>
      </c>
      <c r="G92" s="38">
        <v>26.76</v>
      </c>
      <c r="H92" s="38">
        <f t="shared" si="10"/>
        <v>33.950000000000003</v>
      </c>
      <c r="I92" s="38">
        <f t="shared" si="11"/>
        <v>1765.4</v>
      </c>
    </row>
    <row r="93" spans="1:9" ht="38.25" outlineLevel="2" x14ac:dyDescent="0.25">
      <c r="A93" s="35" t="s">
        <v>1182</v>
      </c>
      <c r="B93" s="35" t="s">
        <v>8</v>
      </c>
      <c r="C93" s="35" t="s">
        <v>1589</v>
      </c>
      <c r="D93" s="36" t="s">
        <v>178</v>
      </c>
      <c r="E93" s="35" t="s">
        <v>763</v>
      </c>
      <c r="F93" s="37">
        <v>54.58</v>
      </c>
      <c r="G93" s="38">
        <v>122.82</v>
      </c>
      <c r="H93" s="38">
        <f t="shared" si="10"/>
        <v>155.84</v>
      </c>
      <c r="I93" s="38">
        <f t="shared" si="11"/>
        <v>8505.74</v>
      </c>
    </row>
    <row r="94" spans="1:9" ht="38.25" outlineLevel="2" x14ac:dyDescent="0.25">
      <c r="A94" s="35" t="s">
        <v>1183</v>
      </c>
      <c r="B94" s="35" t="s">
        <v>8</v>
      </c>
      <c r="C94" s="35" t="s">
        <v>1590</v>
      </c>
      <c r="D94" s="36" t="s">
        <v>179</v>
      </c>
      <c r="E94" s="35" t="s">
        <v>763</v>
      </c>
      <c r="F94" s="37">
        <v>272.33</v>
      </c>
      <c r="G94" s="38">
        <v>63.26</v>
      </c>
      <c r="H94" s="38">
        <f t="shared" si="10"/>
        <v>80.27</v>
      </c>
      <c r="I94" s="38">
        <f t="shared" si="11"/>
        <v>21859.919999999998</v>
      </c>
    </row>
    <row r="95" spans="1:9" ht="38.25" outlineLevel="2" x14ac:dyDescent="0.25">
      <c r="A95" s="35" t="s">
        <v>1184</v>
      </c>
      <c r="B95" s="35" t="s">
        <v>8</v>
      </c>
      <c r="C95" s="35" t="s">
        <v>1260</v>
      </c>
      <c r="D95" s="36" t="s">
        <v>180</v>
      </c>
      <c r="E95" s="35" t="s">
        <v>43</v>
      </c>
      <c r="F95" s="37">
        <v>208.3</v>
      </c>
      <c r="G95" s="38">
        <v>18.45</v>
      </c>
      <c r="H95" s="38">
        <f t="shared" si="10"/>
        <v>23.41</v>
      </c>
      <c r="I95" s="38">
        <f t="shared" si="11"/>
        <v>4876.3</v>
      </c>
    </row>
    <row r="96" spans="1:9" ht="38.25" outlineLevel="2" x14ac:dyDescent="0.25">
      <c r="A96" s="35" t="s">
        <v>1185</v>
      </c>
      <c r="B96" s="35" t="s">
        <v>8</v>
      </c>
      <c r="C96" s="35" t="s">
        <v>1591</v>
      </c>
      <c r="D96" s="36" t="s">
        <v>181</v>
      </c>
      <c r="E96" s="35" t="s">
        <v>43</v>
      </c>
      <c r="F96" s="37">
        <v>204</v>
      </c>
      <c r="G96" s="38">
        <v>17.53</v>
      </c>
      <c r="H96" s="38">
        <f t="shared" si="10"/>
        <v>22.24</v>
      </c>
      <c r="I96" s="38">
        <f t="shared" si="11"/>
        <v>4536.96</v>
      </c>
    </row>
    <row r="97" spans="1:9" ht="38.25" outlineLevel="2" x14ac:dyDescent="0.25">
      <c r="A97" s="35" t="s">
        <v>1186</v>
      </c>
      <c r="B97" s="35" t="s">
        <v>8</v>
      </c>
      <c r="C97" s="35" t="s">
        <v>1592</v>
      </c>
      <c r="D97" s="36" t="s">
        <v>289</v>
      </c>
      <c r="E97" s="35" t="s">
        <v>43</v>
      </c>
      <c r="F97" s="37">
        <v>132</v>
      </c>
      <c r="G97" s="38">
        <v>16.54</v>
      </c>
      <c r="H97" s="38">
        <f t="shared" si="10"/>
        <v>20.98</v>
      </c>
      <c r="I97" s="38">
        <f t="shared" si="11"/>
        <v>2769.36</v>
      </c>
    </row>
    <row r="98" spans="1:9" ht="38.25" outlineLevel="2" x14ac:dyDescent="0.25">
      <c r="A98" s="35" t="s">
        <v>1187</v>
      </c>
      <c r="B98" s="35" t="s">
        <v>8</v>
      </c>
      <c r="C98" s="35" t="s">
        <v>1261</v>
      </c>
      <c r="D98" s="36" t="s">
        <v>182</v>
      </c>
      <c r="E98" s="35" t="s">
        <v>43</v>
      </c>
      <c r="F98" s="37">
        <v>288</v>
      </c>
      <c r="G98" s="38">
        <v>14.85</v>
      </c>
      <c r="H98" s="38">
        <f t="shared" si="10"/>
        <v>18.84</v>
      </c>
      <c r="I98" s="38">
        <f t="shared" si="11"/>
        <v>5425.92</v>
      </c>
    </row>
    <row r="99" spans="1:9" ht="38.25" outlineLevel="2" x14ac:dyDescent="0.25">
      <c r="A99" s="35" t="s">
        <v>1188</v>
      </c>
      <c r="B99" s="35" t="s">
        <v>8</v>
      </c>
      <c r="C99" s="35" t="s">
        <v>1262</v>
      </c>
      <c r="D99" s="36" t="s">
        <v>212</v>
      </c>
      <c r="E99" s="35" t="s">
        <v>43</v>
      </c>
      <c r="F99" s="37">
        <v>679</v>
      </c>
      <c r="G99" s="38">
        <v>12.56</v>
      </c>
      <c r="H99" s="38">
        <f t="shared" si="10"/>
        <v>15.93</v>
      </c>
      <c r="I99" s="38">
        <f t="shared" si="11"/>
        <v>10816.47</v>
      </c>
    </row>
    <row r="100" spans="1:9" ht="38.25" outlineLevel="2" x14ac:dyDescent="0.25">
      <c r="A100" s="35" t="s">
        <v>1189</v>
      </c>
      <c r="B100" s="35" t="s">
        <v>8</v>
      </c>
      <c r="C100" s="35" t="s">
        <v>1263</v>
      </c>
      <c r="D100" s="36" t="s">
        <v>290</v>
      </c>
      <c r="E100" s="35" t="s">
        <v>43</v>
      </c>
      <c r="F100" s="37">
        <v>46</v>
      </c>
      <c r="G100" s="38">
        <v>11.96</v>
      </c>
      <c r="H100" s="38">
        <f t="shared" si="10"/>
        <v>15.17</v>
      </c>
      <c r="I100" s="38">
        <f t="shared" si="11"/>
        <v>697.82</v>
      </c>
    </row>
    <row r="101" spans="1:9" ht="25.5" outlineLevel="2" x14ac:dyDescent="0.25">
      <c r="A101" s="35" t="s">
        <v>1190</v>
      </c>
      <c r="B101" s="35" t="s">
        <v>948</v>
      </c>
      <c r="C101" s="35" t="s">
        <v>1593</v>
      </c>
      <c r="D101" s="36" t="s">
        <v>1018</v>
      </c>
      <c r="E101" s="35" t="s">
        <v>951</v>
      </c>
      <c r="F101" s="37">
        <v>16.760000000000002</v>
      </c>
      <c r="G101" s="38">
        <v>689.13</v>
      </c>
      <c r="H101" s="38">
        <f t="shared" si="10"/>
        <v>874.43</v>
      </c>
      <c r="I101" s="38">
        <f t="shared" si="11"/>
        <v>14655.44</v>
      </c>
    </row>
    <row r="102" spans="1:9" ht="38.25" outlineLevel="2" x14ac:dyDescent="0.25">
      <c r="A102" s="35" t="s">
        <v>1191</v>
      </c>
      <c r="B102" s="35" t="s">
        <v>948</v>
      </c>
      <c r="C102" s="35" t="s">
        <v>1594</v>
      </c>
      <c r="D102" s="36" t="s">
        <v>1019</v>
      </c>
      <c r="E102" s="35" t="s">
        <v>951</v>
      </c>
      <c r="F102" s="37">
        <v>8.52</v>
      </c>
      <c r="G102" s="38">
        <v>662.53</v>
      </c>
      <c r="H102" s="38">
        <f t="shared" si="10"/>
        <v>840.68</v>
      </c>
      <c r="I102" s="38">
        <f t="shared" si="11"/>
        <v>7162.59</v>
      </c>
    </row>
    <row r="103" spans="1:9" ht="38.25" outlineLevel="2" x14ac:dyDescent="0.25">
      <c r="A103" s="35" t="s">
        <v>1192</v>
      </c>
      <c r="B103" s="35" t="s">
        <v>8</v>
      </c>
      <c r="C103" s="35" t="s">
        <v>1595</v>
      </c>
      <c r="D103" s="36" t="s">
        <v>662</v>
      </c>
      <c r="E103" s="35" t="s">
        <v>763</v>
      </c>
      <c r="F103" s="37">
        <v>301.35000000000002</v>
      </c>
      <c r="G103" s="38">
        <v>15.45</v>
      </c>
      <c r="H103" s="38">
        <f t="shared" si="10"/>
        <v>19.600000000000001</v>
      </c>
      <c r="I103" s="38">
        <f t="shared" si="11"/>
        <v>5906.46</v>
      </c>
    </row>
    <row r="104" spans="1:9" ht="25.5" outlineLevel="2" x14ac:dyDescent="0.25">
      <c r="A104" s="35" t="s">
        <v>1358</v>
      </c>
      <c r="B104" s="35" t="s">
        <v>8</v>
      </c>
      <c r="C104" s="35" t="s">
        <v>1596</v>
      </c>
      <c r="D104" s="36" t="s">
        <v>666</v>
      </c>
      <c r="E104" s="35" t="s">
        <v>43</v>
      </c>
      <c r="F104" s="37">
        <v>542.42999999999995</v>
      </c>
      <c r="G104" s="38">
        <v>25.85</v>
      </c>
      <c r="H104" s="38">
        <f t="shared" si="10"/>
        <v>32.799999999999997</v>
      </c>
      <c r="I104" s="38">
        <f t="shared" si="11"/>
        <v>17791.7</v>
      </c>
    </row>
    <row r="105" spans="1:9" ht="38.25" outlineLevel="2" x14ac:dyDescent="0.25">
      <c r="A105" s="35" t="s">
        <v>1359</v>
      </c>
      <c r="B105" s="35" t="s">
        <v>8</v>
      </c>
      <c r="C105" s="35" t="s">
        <v>1265</v>
      </c>
      <c r="D105" s="36" t="s">
        <v>278</v>
      </c>
      <c r="E105" s="35" t="s">
        <v>951</v>
      </c>
      <c r="F105" s="37">
        <v>59.31</v>
      </c>
      <c r="G105" s="38">
        <v>648.51</v>
      </c>
      <c r="H105" s="38">
        <f t="shared" si="10"/>
        <v>822.89</v>
      </c>
      <c r="I105" s="38">
        <f t="shared" si="11"/>
        <v>48805.599999999999</v>
      </c>
    </row>
    <row r="106" spans="1:9" ht="51" outlineLevel="2" x14ac:dyDescent="0.25">
      <c r="A106" s="35" t="s">
        <v>1360</v>
      </c>
      <c r="B106" s="35" t="s">
        <v>8</v>
      </c>
      <c r="C106" s="35" t="s">
        <v>1597</v>
      </c>
      <c r="D106" s="36" t="s">
        <v>648</v>
      </c>
      <c r="E106" s="35" t="s">
        <v>763</v>
      </c>
      <c r="F106" s="37">
        <v>145.47</v>
      </c>
      <c r="G106" s="38">
        <v>36.6</v>
      </c>
      <c r="H106" s="38">
        <f t="shared" si="10"/>
        <v>46.44</v>
      </c>
      <c r="I106" s="38">
        <f t="shared" si="11"/>
        <v>6755.62</v>
      </c>
    </row>
    <row r="107" spans="1:9" ht="38.25" outlineLevel="2" x14ac:dyDescent="0.25">
      <c r="A107" s="35" t="s">
        <v>1361</v>
      </c>
      <c r="B107" s="35" t="s">
        <v>8</v>
      </c>
      <c r="C107" s="35" t="s">
        <v>1598</v>
      </c>
      <c r="D107" s="36" t="s">
        <v>649</v>
      </c>
      <c r="E107" s="35" t="s">
        <v>43</v>
      </c>
      <c r="F107" s="37">
        <v>84.8</v>
      </c>
      <c r="G107" s="38">
        <v>16.04</v>
      </c>
      <c r="H107" s="38">
        <f t="shared" si="10"/>
        <v>20.350000000000001</v>
      </c>
      <c r="I107" s="38">
        <f t="shared" si="11"/>
        <v>1725.68</v>
      </c>
    </row>
    <row r="108" spans="1:9" ht="38.25" outlineLevel="2" x14ac:dyDescent="0.25">
      <c r="A108" s="35" t="s">
        <v>1362</v>
      </c>
      <c r="B108" s="35" t="s">
        <v>8</v>
      </c>
      <c r="C108" s="35" t="s">
        <v>1599</v>
      </c>
      <c r="D108" s="36" t="s">
        <v>650</v>
      </c>
      <c r="E108" s="35" t="s">
        <v>43</v>
      </c>
      <c r="F108" s="37">
        <v>15.6</v>
      </c>
      <c r="G108" s="38">
        <v>15.39</v>
      </c>
      <c r="H108" s="38">
        <f t="shared" si="10"/>
        <v>19.52</v>
      </c>
      <c r="I108" s="38">
        <f t="shared" si="11"/>
        <v>304.51</v>
      </c>
    </row>
    <row r="109" spans="1:9" ht="38.25" outlineLevel="2" x14ac:dyDescent="0.25">
      <c r="A109" s="35" t="s">
        <v>1363</v>
      </c>
      <c r="B109" s="35" t="s">
        <v>8</v>
      </c>
      <c r="C109" s="35" t="s">
        <v>1600</v>
      </c>
      <c r="D109" s="36" t="s">
        <v>651</v>
      </c>
      <c r="E109" s="35" t="s">
        <v>43</v>
      </c>
      <c r="F109" s="37">
        <v>1195.0999999999999</v>
      </c>
      <c r="G109" s="38">
        <v>13.93</v>
      </c>
      <c r="H109" s="38">
        <f t="shared" si="10"/>
        <v>17.670000000000002</v>
      </c>
      <c r="I109" s="38">
        <f t="shared" si="11"/>
        <v>21117.41</v>
      </c>
    </row>
    <row r="110" spans="1:9" ht="38.25" outlineLevel="2" x14ac:dyDescent="0.25">
      <c r="A110" s="35" t="s">
        <v>1364</v>
      </c>
      <c r="B110" s="35" t="s">
        <v>8</v>
      </c>
      <c r="C110" s="35" t="s">
        <v>1601</v>
      </c>
      <c r="D110" s="36" t="s">
        <v>652</v>
      </c>
      <c r="E110" s="35" t="s">
        <v>43</v>
      </c>
      <c r="F110" s="37">
        <v>453.9</v>
      </c>
      <c r="G110" s="38">
        <v>11.37</v>
      </c>
      <c r="H110" s="38">
        <f t="shared" si="10"/>
        <v>14.42</v>
      </c>
      <c r="I110" s="38">
        <f t="shared" si="11"/>
        <v>6545.23</v>
      </c>
    </row>
    <row r="111" spans="1:9" ht="38.25" outlineLevel="2" x14ac:dyDescent="0.25">
      <c r="A111" s="35" t="s">
        <v>1365</v>
      </c>
      <c r="B111" s="43" t="s">
        <v>8</v>
      </c>
      <c r="C111" s="43" t="s">
        <v>1602</v>
      </c>
      <c r="D111" s="46" t="s">
        <v>653</v>
      </c>
      <c r="E111" s="43" t="s">
        <v>951</v>
      </c>
      <c r="F111" s="37">
        <v>11.95</v>
      </c>
      <c r="G111" s="47">
        <v>681.6</v>
      </c>
      <c r="H111" s="47">
        <f t="shared" si="10"/>
        <v>864.88</v>
      </c>
      <c r="I111" s="47">
        <f t="shared" si="11"/>
        <v>10335.31</v>
      </c>
    </row>
    <row r="112" spans="1:9" ht="38.25" outlineLevel="2" x14ac:dyDescent="0.25">
      <c r="A112" s="35" t="s">
        <v>1366</v>
      </c>
      <c r="B112" s="35" t="s">
        <v>8</v>
      </c>
      <c r="C112" s="35" t="s">
        <v>1603</v>
      </c>
      <c r="D112" s="36" t="s">
        <v>673</v>
      </c>
      <c r="E112" s="35" t="s">
        <v>763</v>
      </c>
      <c r="F112" s="37">
        <v>3.79</v>
      </c>
      <c r="G112" s="38">
        <v>242</v>
      </c>
      <c r="H112" s="38">
        <f t="shared" si="10"/>
        <v>307.07</v>
      </c>
      <c r="I112" s="38">
        <f t="shared" si="11"/>
        <v>1163.79</v>
      </c>
    </row>
    <row r="113" spans="1:9" ht="38.25" outlineLevel="2" x14ac:dyDescent="0.25">
      <c r="A113" s="35" t="s">
        <v>1367</v>
      </c>
      <c r="B113" s="35" t="s">
        <v>8</v>
      </c>
      <c r="C113" s="35" t="s">
        <v>1604</v>
      </c>
      <c r="D113" s="36" t="s">
        <v>674</v>
      </c>
      <c r="E113" s="35" t="s">
        <v>43</v>
      </c>
      <c r="F113" s="37">
        <v>37.6</v>
      </c>
      <c r="G113" s="38">
        <v>17.45</v>
      </c>
      <c r="H113" s="38">
        <f t="shared" si="10"/>
        <v>22.14</v>
      </c>
      <c r="I113" s="38">
        <f t="shared" si="11"/>
        <v>832.46</v>
      </c>
    </row>
    <row r="114" spans="1:9" outlineLevel="1" x14ac:dyDescent="0.25">
      <c r="A114" s="39"/>
      <c r="B114" s="39"/>
      <c r="C114" s="39"/>
      <c r="D114" s="40" t="s">
        <v>1498</v>
      </c>
      <c r="E114" s="39"/>
      <c r="F114" s="41"/>
      <c r="G114" s="42"/>
      <c r="H114" s="42"/>
      <c r="I114" s="42">
        <f>SUM(I91:I113)</f>
        <v>209231.35</v>
      </c>
    </row>
    <row r="115" spans="1:9" outlineLevel="1" x14ac:dyDescent="0.25">
      <c r="A115" s="31" t="s">
        <v>790</v>
      </c>
      <c r="B115" s="31"/>
      <c r="C115" s="31"/>
      <c r="D115" s="32" t="s">
        <v>134</v>
      </c>
      <c r="E115" s="31"/>
      <c r="F115" s="33"/>
      <c r="G115" s="34"/>
      <c r="H115" s="34"/>
      <c r="I115" s="34"/>
    </row>
    <row r="116" spans="1:9" ht="51" outlineLevel="2" x14ac:dyDescent="0.25">
      <c r="A116" s="35" t="s">
        <v>831</v>
      </c>
      <c r="B116" s="35" t="s">
        <v>8</v>
      </c>
      <c r="C116" s="35" t="s">
        <v>1605</v>
      </c>
      <c r="D116" s="36" t="s">
        <v>671</v>
      </c>
      <c r="E116" s="35" t="s">
        <v>763</v>
      </c>
      <c r="F116" s="37">
        <v>194.73</v>
      </c>
      <c r="G116" s="38">
        <v>98.66</v>
      </c>
      <c r="H116" s="38">
        <f t="shared" ref="H116:H124" si="12">TRUNC(G116*(1+$F$1),2)</f>
        <v>125.18</v>
      </c>
      <c r="I116" s="38">
        <f t="shared" ref="I116:I124" si="13">TRUNC(H116*F116,2)</f>
        <v>24376.3</v>
      </c>
    </row>
    <row r="117" spans="1:9" ht="51" outlineLevel="2" x14ac:dyDescent="0.25">
      <c r="A117" s="35" t="s">
        <v>834</v>
      </c>
      <c r="B117" s="35" t="s">
        <v>8</v>
      </c>
      <c r="C117" s="35" t="s">
        <v>1606</v>
      </c>
      <c r="D117" s="36" t="s">
        <v>672</v>
      </c>
      <c r="E117" s="35" t="s">
        <v>763</v>
      </c>
      <c r="F117" s="37">
        <v>133.69</v>
      </c>
      <c r="G117" s="38">
        <v>133.21</v>
      </c>
      <c r="H117" s="38">
        <f t="shared" si="12"/>
        <v>169.03</v>
      </c>
      <c r="I117" s="38">
        <f t="shared" si="13"/>
        <v>22597.62</v>
      </c>
    </row>
    <row r="118" spans="1:9" ht="51" outlineLevel="2" x14ac:dyDescent="0.25">
      <c r="A118" s="35" t="s">
        <v>832</v>
      </c>
      <c r="B118" s="35" t="s">
        <v>8</v>
      </c>
      <c r="C118" s="35" t="s">
        <v>1607</v>
      </c>
      <c r="D118" s="36" t="s">
        <v>205</v>
      </c>
      <c r="E118" s="35" t="s">
        <v>43</v>
      </c>
      <c r="F118" s="37">
        <v>188.5</v>
      </c>
      <c r="G118" s="38">
        <v>18.46</v>
      </c>
      <c r="H118" s="38">
        <f t="shared" si="12"/>
        <v>23.42</v>
      </c>
      <c r="I118" s="38">
        <f t="shared" si="13"/>
        <v>4414.67</v>
      </c>
    </row>
    <row r="119" spans="1:9" ht="51" outlineLevel="2" x14ac:dyDescent="0.25">
      <c r="A119" s="35" t="s">
        <v>835</v>
      </c>
      <c r="B119" s="35" t="s">
        <v>8</v>
      </c>
      <c r="C119" s="35" t="s">
        <v>1608</v>
      </c>
      <c r="D119" s="36" t="s">
        <v>213</v>
      </c>
      <c r="E119" s="35" t="s">
        <v>43</v>
      </c>
      <c r="F119" s="37">
        <v>23</v>
      </c>
      <c r="G119" s="38">
        <v>17.559999999999999</v>
      </c>
      <c r="H119" s="38">
        <f t="shared" si="12"/>
        <v>22.28</v>
      </c>
      <c r="I119" s="38">
        <f t="shared" si="13"/>
        <v>512.44000000000005</v>
      </c>
    </row>
    <row r="120" spans="1:9" ht="51" outlineLevel="2" x14ac:dyDescent="0.25">
      <c r="A120" s="35" t="s">
        <v>830</v>
      </c>
      <c r="B120" s="35" t="s">
        <v>8</v>
      </c>
      <c r="C120" s="35" t="s">
        <v>1609</v>
      </c>
      <c r="D120" s="36" t="s">
        <v>279</v>
      </c>
      <c r="E120" s="35" t="s">
        <v>43</v>
      </c>
      <c r="F120" s="37">
        <v>113.2</v>
      </c>
      <c r="G120" s="38">
        <v>16.52</v>
      </c>
      <c r="H120" s="38">
        <f t="shared" si="12"/>
        <v>20.96</v>
      </c>
      <c r="I120" s="38">
        <f t="shared" si="13"/>
        <v>2372.67</v>
      </c>
    </row>
    <row r="121" spans="1:9" ht="51" outlineLevel="2" x14ac:dyDescent="0.25">
      <c r="A121" s="35" t="s">
        <v>833</v>
      </c>
      <c r="B121" s="35" t="s">
        <v>8</v>
      </c>
      <c r="C121" s="35" t="s">
        <v>1610</v>
      </c>
      <c r="D121" s="36" t="s">
        <v>206</v>
      </c>
      <c r="E121" s="35" t="s">
        <v>43</v>
      </c>
      <c r="F121" s="37">
        <v>243.2</v>
      </c>
      <c r="G121" s="38">
        <v>14.78</v>
      </c>
      <c r="H121" s="38">
        <f t="shared" si="12"/>
        <v>18.75</v>
      </c>
      <c r="I121" s="38">
        <f t="shared" si="13"/>
        <v>4560</v>
      </c>
    </row>
    <row r="122" spans="1:9" ht="51" outlineLevel="2" x14ac:dyDescent="0.25">
      <c r="A122" s="35" t="s">
        <v>836</v>
      </c>
      <c r="B122" s="35" t="s">
        <v>8</v>
      </c>
      <c r="C122" s="35" t="s">
        <v>1611</v>
      </c>
      <c r="D122" s="36" t="s">
        <v>214</v>
      </c>
      <c r="E122" s="35" t="s">
        <v>43</v>
      </c>
      <c r="F122" s="37">
        <v>110.5</v>
      </c>
      <c r="G122" s="38">
        <v>12.44</v>
      </c>
      <c r="H122" s="38">
        <f t="shared" si="12"/>
        <v>15.78</v>
      </c>
      <c r="I122" s="38">
        <f t="shared" si="13"/>
        <v>1743.69</v>
      </c>
    </row>
    <row r="123" spans="1:9" ht="51" outlineLevel="2" x14ac:dyDescent="0.25">
      <c r="A123" s="35" t="s">
        <v>837</v>
      </c>
      <c r="B123" s="35" t="s">
        <v>8</v>
      </c>
      <c r="C123" s="35" t="s">
        <v>1612</v>
      </c>
      <c r="D123" s="36" t="s">
        <v>291</v>
      </c>
      <c r="E123" s="35" t="s">
        <v>951</v>
      </c>
      <c r="F123" s="37">
        <v>6.72</v>
      </c>
      <c r="G123" s="38">
        <v>667.38</v>
      </c>
      <c r="H123" s="38">
        <f t="shared" si="12"/>
        <v>846.83</v>
      </c>
      <c r="I123" s="38">
        <f t="shared" si="13"/>
        <v>5690.69</v>
      </c>
    </row>
    <row r="124" spans="1:9" ht="63.75" outlineLevel="2" x14ac:dyDescent="0.25">
      <c r="A124" s="35" t="s">
        <v>838</v>
      </c>
      <c r="B124" s="35" t="s">
        <v>8</v>
      </c>
      <c r="C124" s="35" t="s">
        <v>1613</v>
      </c>
      <c r="D124" s="36" t="s">
        <v>292</v>
      </c>
      <c r="E124" s="35" t="s">
        <v>951</v>
      </c>
      <c r="F124" s="37">
        <v>14.94</v>
      </c>
      <c r="G124" s="38">
        <v>641.74</v>
      </c>
      <c r="H124" s="38">
        <f t="shared" si="12"/>
        <v>814.3</v>
      </c>
      <c r="I124" s="38">
        <f t="shared" si="13"/>
        <v>12165.64</v>
      </c>
    </row>
    <row r="125" spans="1:9" outlineLevel="1" x14ac:dyDescent="0.25">
      <c r="A125" s="39"/>
      <c r="B125" s="39"/>
      <c r="C125" s="39"/>
      <c r="D125" s="40" t="s">
        <v>1499</v>
      </c>
      <c r="E125" s="39"/>
      <c r="F125" s="41"/>
      <c r="G125" s="42"/>
      <c r="H125" s="42"/>
      <c r="I125" s="42">
        <f>SUM(I116:I124)</f>
        <v>78433.72</v>
      </c>
    </row>
    <row r="126" spans="1:9" outlineLevel="1" x14ac:dyDescent="0.25">
      <c r="A126" s="31" t="s">
        <v>791</v>
      </c>
      <c r="B126" s="31"/>
      <c r="C126" s="31"/>
      <c r="D126" s="32" t="s">
        <v>135</v>
      </c>
      <c r="E126" s="31"/>
      <c r="F126" s="33"/>
      <c r="G126" s="34"/>
      <c r="H126" s="34"/>
      <c r="I126" s="34"/>
    </row>
    <row r="127" spans="1:9" ht="63.75" outlineLevel="2" x14ac:dyDescent="0.25">
      <c r="A127" s="35" t="s">
        <v>829</v>
      </c>
      <c r="B127" s="35" t="s">
        <v>8</v>
      </c>
      <c r="C127" s="35" t="s">
        <v>1614</v>
      </c>
      <c r="D127" s="36" t="s">
        <v>164</v>
      </c>
      <c r="E127" s="35" t="s">
        <v>763</v>
      </c>
      <c r="F127" s="37">
        <v>570.52</v>
      </c>
      <c r="G127" s="38">
        <v>81.28</v>
      </c>
      <c r="H127" s="38">
        <f>TRUNC(G127*(1+$F$1),2)</f>
        <v>103.13</v>
      </c>
      <c r="I127" s="38">
        <f>TRUNC(H127*F127,2)</f>
        <v>58837.72</v>
      </c>
    </row>
    <row r="128" spans="1:9" outlineLevel="1" x14ac:dyDescent="0.25">
      <c r="A128" s="39"/>
      <c r="B128" s="39"/>
      <c r="C128" s="39"/>
      <c r="D128" s="40" t="s">
        <v>1500</v>
      </c>
      <c r="E128" s="39"/>
      <c r="F128" s="41"/>
      <c r="G128" s="42"/>
      <c r="H128" s="42"/>
      <c r="I128" s="42">
        <f>SUM(I127:I127)</f>
        <v>58837.72</v>
      </c>
    </row>
    <row r="129" spans="1:9" outlineLevel="1" x14ac:dyDescent="0.25">
      <c r="A129" s="31" t="s">
        <v>792</v>
      </c>
      <c r="B129" s="31"/>
      <c r="C129" s="31"/>
      <c r="D129" s="32" t="s">
        <v>11</v>
      </c>
      <c r="E129" s="31"/>
      <c r="F129" s="33"/>
      <c r="G129" s="34"/>
      <c r="H129" s="34"/>
      <c r="I129" s="34"/>
    </row>
    <row r="130" spans="1:9" ht="51" outlineLevel="2" x14ac:dyDescent="0.25">
      <c r="A130" s="45" t="s">
        <v>839</v>
      </c>
      <c r="B130" s="45" t="s">
        <v>8</v>
      </c>
      <c r="C130" s="45" t="s">
        <v>1615</v>
      </c>
      <c r="D130" s="36" t="s">
        <v>274</v>
      </c>
      <c r="E130" s="35" t="s">
        <v>198</v>
      </c>
      <c r="F130" s="37">
        <v>8</v>
      </c>
      <c r="G130" s="38">
        <v>2315.0300000000002</v>
      </c>
      <c r="H130" s="38">
        <f t="shared" ref="H130:H134" si="14">TRUNC(G130*(1+$F$1),2)</f>
        <v>2937.54</v>
      </c>
      <c r="I130" s="38">
        <f t="shared" ref="I130:I134" si="15">TRUNC(H130*F130,2)</f>
        <v>23500.32</v>
      </c>
    </row>
    <row r="131" spans="1:9" ht="63.75" outlineLevel="2" x14ac:dyDescent="0.25">
      <c r="A131" s="45" t="s">
        <v>1368</v>
      </c>
      <c r="B131" s="45" t="s">
        <v>8</v>
      </c>
      <c r="C131" s="45" t="s">
        <v>1616</v>
      </c>
      <c r="D131" s="36" t="s">
        <v>647</v>
      </c>
      <c r="E131" s="35" t="s">
        <v>763</v>
      </c>
      <c r="F131" s="37">
        <v>432.18</v>
      </c>
      <c r="G131" s="38">
        <v>54.8</v>
      </c>
      <c r="H131" s="38">
        <f t="shared" si="14"/>
        <v>69.53</v>
      </c>
      <c r="I131" s="38">
        <f t="shared" si="15"/>
        <v>30049.47</v>
      </c>
    </row>
    <row r="132" spans="1:9" ht="38.25" outlineLevel="2" x14ac:dyDescent="0.25">
      <c r="A132" s="45" t="s">
        <v>1369</v>
      </c>
      <c r="B132" s="45" t="s">
        <v>8</v>
      </c>
      <c r="C132" s="45" t="s">
        <v>1617</v>
      </c>
      <c r="D132" s="36" t="s">
        <v>644</v>
      </c>
      <c r="E132" s="35" t="s">
        <v>763</v>
      </c>
      <c r="F132" s="37">
        <v>432.18</v>
      </c>
      <c r="G132" s="38">
        <v>216.3</v>
      </c>
      <c r="H132" s="38">
        <f t="shared" si="14"/>
        <v>274.45999999999998</v>
      </c>
      <c r="I132" s="38">
        <f t="shared" si="15"/>
        <v>118616.12</v>
      </c>
    </row>
    <row r="133" spans="1:9" ht="38.25" outlineLevel="2" x14ac:dyDescent="0.25">
      <c r="A133" s="45" t="s">
        <v>1370</v>
      </c>
      <c r="B133" s="45" t="s">
        <v>8</v>
      </c>
      <c r="C133" s="45" t="s">
        <v>1618</v>
      </c>
      <c r="D133" s="36" t="s">
        <v>645</v>
      </c>
      <c r="E133" s="35" t="s">
        <v>12</v>
      </c>
      <c r="F133" s="37">
        <v>66.760000000000005</v>
      </c>
      <c r="G133" s="38">
        <v>66.5</v>
      </c>
      <c r="H133" s="38">
        <f t="shared" si="14"/>
        <v>84.38</v>
      </c>
      <c r="I133" s="38">
        <f t="shared" si="15"/>
        <v>5633.2</v>
      </c>
    </row>
    <row r="134" spans="1:9" ht="25.5" outlineLevel="2" x14ac:dyDescent="0.25">
      <c r="A134" s="45" t="s">
        <v>1371</v>
      </c>
      <c r="B134" s="45" t="s">
        <v>948</v>
      </c>
      <c r="C134" s="45" t="s">
        <v>1619</v>
      </c>
      <c r="D134" s="36" t="s">
        <v>736</v>
      </c>
      <c r="E134" s="35" t="s">
        <v>763</v>
      </c>
      <c r="F134" s="37">
        <v>104.38</v>
      </c>
      <c r="G134" s="38">
        <v>65.489999999999995</v>
      </c>
      <c r="H134" s="38">
        <f t="shared" si="14"/>
        <v>83.1</v>
      </c>
      <c r="I134" s="38">
        <f t="shared" si="15"/>
        <v>8673.9699999999993</v>
      </c>
    </row>
    <row r="135" spans="1:9" outlineLevel="1" x14ac:dyDescent="0.25">
      <c r="A135" s="39"/>
      <c r="B135" s="39"/>
      <c r="C135" s="39"/>
      <c r="D135" s="40" t="s">
        <v>1501</v>
      </c>
      <c r="E135" s="39"/>
      <c r="F135" s="41"/>
      <c r="G135" s="42"/>
      <c r="H135" s="42"/>
      <c r="I135" s="42">
        <f>SUM(I130:I134)</f>
        <v>186473.08000000002</v>
      </c>
    </row>
    <row r="136" spans="1:9" outlineLevel="1" x14ac:dyDescent="0.25">
      <c r="A136" s="31" t="s">
        <v>793</v>
      </c>
      <c r="B136" s="31"/>
      <c r="C136" s="31"/>
      <c r="D136" s="32" t="s">
        <v>146</v>
      </c>
      <c r="E136" s="31"/>
      <c r="F136" s="33"/>
      <c r="G136" s="34"/>
      <c r="H136" s="34"/>
      <c r="I136" s="34"/>
    </row>
    <row r="137" spans="1:9" ht="25.5" outlineLevel="2" x14ac:dyDescent="0.25">
      <c r="A137" s="35" t="s">
        <v>840</v>
      </c>
      <c r="B137" s="35" t="s">
        <v>8</v>
      </c>
      <c r="C137" s="35" t="s">
        <v>1248</v>
      </c>
      <c r="D137" s="36" t="s">
        <v>189</v>
      </c>
      <c r="E137" s="35" t="s">
        <v>763</v>
      </c>
      <c r="F137" s="37">
        <v>15.85</v>
      </c>
      <c r="G137" s="38">
        <v>58.82</v>
      </c>
      <c r="H137" s="38">
        <f>TRUNC(G137*(1+$F$1),2)</f>
        <v>74.63</v>
      </c>
      <c r="I137" s="38">
        <f>TRUNC(H137*F137,2)</f>
        <v>1182.8800000000001</v>
      </c>
    </row>
    <row r="138" spans="1:9" outlineLevel="1" x14ac:dyDescent="0.25">
      <c r="A138" s="39"/>
      <c r="B138" s="39"/>
      <c r="C138" s="39"/>
      <c r="D138" s="40" t="s">
        <v>1502</v>
      </c>
      <c r="E138" s="39"/>
      <c r="F138" s="41"/>
      <c r="G138" s="42"/>
      <c r="H138" s="42"/>
      <c r="I138" s="42">
        <f>SUM(I137:I137)</f>
        <v>1182.8800000000001</v>
      </c>
    </row>
    <row r="139" spans="1:9" outlineLevel="1" x14ac:dyDescent="0.25">
      <c r="A139" s="31" t="s">
        <v>794</v>
      </c>
      <c r="B139" s="31"/>
      <c r="C139" s="31"/>
      <c r="D139" s="32" t="s">
        <v>136</v>
      </c>
      <c r="E139" s="31"/>
      <c r="F139" s="33"/>
      <c r="G139" s="34"/>
      <c r="H139" s="34"/>
      <c r="I139" s="34"/>
    </row>
    <row r="140" spans="1:9" ht="51" outlineLevel="2" x14ac:dyDescent="0.25">
      <c r="A140" s="35" t="s">
        <v>841</v>
      </c>
      <c r="B140" s="35" t="s">
        <v>8</v>
      </c>
      <c r="C140" s="35" t="s">
        <v>1620</v>
      </c>
      <c r="D140" s="36" t="s">
        <v>450</v>
      </c>
      <c r="E140" s="35" t="s">
        <v>763</v>
      </c>
      <c r="F140" s="37">
        <v>395.49</v>
      </c>
      <c r="G140" s="38">
        <v>3.49</v>
      </c>
      <c r="H140" s="38">
        <f t="shared" ref="H140:H141" si="16">TRUNC(G140*(1+$F$1),2)</f>
        <v>4.42</v>
      </c>
      <c r="I140" s="38">
        <f t="shared" ref="I140:I141" si="17">TRUNC(H140*F140,2)</f>
        <v>1748.06</v>
      </c>
    </row>
    <row r="141" spans="1:9" ht="76.5" outlineLevel="2" x14ac:dyDescent="0.25">
      <c r="A141" s="35" t="s">
        <v>1372</v>
      </c>
      <c r="B141" s="35" t="s">
        <v>8</v>
      </c>
      <c r="C141" s="35" t="s">
        <v>1247</v>
      </c>
      <c r="D141" s="36" t="s">
        <v>140</v>
      </c>
      <c r="E141" s="35" t="s">
        <v>763</v>
      </c>
      <c r="F141" s="37">
        <v>395.49</v>
      </c>
      <c r="G141" s="38">
        <v>30.14</v>
      </c>
      <c r="H141" s="38">
        <f t="shared" si="16"/>
        <v>38.24</v>
      </c>
      <c r="I141" s="38">
        <f t="shared" si="17"/>
        <v>15123.53</v>
      </c>
    </row>
    <row r="142" spans="1:9" outlineLevel="1" x14ac:dyDescent="0.25">
      <c r="A142" s="39"/>
      <c r="B142" s="39"/>
      <c r="C142" s="39"/>
      <c r="D142" s="40" t="s">
        <v>1503</v>
      </c>
      <c r="E142" s="39"/>
      <c r="F142" s="41"/>
      <c r="G142" s="42"/>
      <c r="H142" s="42"/>
      <c r="I142" s="42">
        <f>SUM(I140:I141)</f>
        <v>16871.59</v>
      </c>
    </row>
    <row r="143" spans="1:9" outlineLevel="1" x14ac:dyDescent="0.25">
      <c r="A143" s="31" t="s">
        <v>795</v>
      </c>
      <c r="B143" s="31"/>
      <c r="C143" s="31"/>
      <c r="D143" s="32" t="s">
        <v>45</v>
      </c>
      <c r="E143" s="31"/>
      <c r="F143" s="33"/>
      <c r="G143" s="34"/>
      <c r="H143" s="34"/>
      <c r="I143" s="34"/>
    </row>
    <row r="144" spans="1:9" ht="63.75" outlineLevel="2" x14ac:dyDescent="0.25">
      <c r="A144" s="45" t="s">
        <v>842</v>
      </c>
      <c r="B144" s="45" t="s">
        <v>8</v>
      </c>
      <c r="C144" s="45" t="s">
        <v>1621</v>
      </c>
      <c r="D144" s="36" t="s">
        <v>661</v>
      </c>
      <c r="E144" s="35" t="s">
        <v>763</v>
      </c>
      <c r="F144" s="37">
        <v>10.8</v>
      </c>
      <c r="G144" s="38">
        <v>526.32000000000005</v>
      </c>
      <c r="H144" s="38">
        <f t="shared" ref="H144:H146" si="18">TRUNC(G144*(1+$F$1),2)</f>
        <v>667.84</v>
      </c>
      <c r="I144" s="38">
        <f t="shared" ref="I144:I146" si="19">TRUNC(H144*F144,2)</f>
        <v>7212.67</v>
      </c>
    </row>
    <row r="145" spans="1:9" ht="51" outlineLevel="2" x14ac:dyDescent="0.25">
      <c r="A145" s="45" t="s">
        <v>843</v>
      </c>
      <c r="B145" s="45" t="s">
        <v>8</v>
      </c>
      <c r="C145" s="45" t="s">
        <v>1622</v>
      </c>
      <c r="D145" s="36" t="s">
        <v>660</v>
      </c>
      <c r="E145" s="35" t="s">
        <v>763</v>
      </c>
      <c r="F145" s="37">
        <v>1.2</v>
      </c>
      <c r="G145" s="38">
        <v>994.46</v>
      </c>
      <c r="H145" s="38">
        <f t="shared" si="18"/>
        <v>1261.8699999999999</v>
      </c>
      <c r="I145" s="38">
        <f t="shared" si="19"/>
        <v>1514.24</v>
      </c>
    </row>
    <row r="146" spans="1:9" ht="38.25" outlineLevel="2" x14ac:dyDescent="0.25">
      <c r="A146" s="45" t="s">
        <v>1373</v>
      </c>
      <c r="B146" s="35" t="s">
        <v>8</v>
      </c>
      <c r="C146" s="35" t="s">
        <v>1623</v>
      </c>
      <c r="D146" s="36" t="s">
        <v>659</v>
      </c>
      <c r="E146" s="35" t="s">
        <v>763</v>
      </c>
      <c r="F146" s="37">
        <v>13.65</v>
      </c>
      <c r="G146" s="38">
        <v>721.35</v>
      </c>
      <c r="H146" s="38">
        <f t="shared" si="18"/>
        <v>915.32</v>
      </c>
      <c r="I146" s="38">
        <f t="shared" si="19"/>
        <v>12494.11</v>
      </c>
    </row>
    <row r="147" spans="1:9" outlineLevel="1" x14ac:dyDescent="0.25">
      <c r="A147" s="39"/>
      <c r="B147" s="39"/>
      <c r="C147" s="39"/>
      <c r="D147" s="40" t="s">
        <v>1504</v>
      </c>
      <c r="E147" s="39"/>
      <c r="F147" s="41"/>
      <c r="G147" s="42"/>
      <c r="H147" s="42"/>
      <c r="I147" s="42">
        <f>SUM(I144:I146)</f>
        <v>21221.02</v>
      </c>
    </row>
    <row r="148" spans="1:9" outlineLevel="1" x14ac:dyDescent="0.25">
      <c r="A148" s="31" t="s">
        <v>796</v>
      </c>
      <c r="B148" s="31"/>
      <c r="C148" s="31"/>
      <c r="D148" s="32" t="s">
        <v>739</v>
      </c>
      <c r="E148" s="31"/>
      <c r="F148" s="33"/>
      <c r="G148" s="34"/>
      <c r="H148" s="34"/>
      <c r="I148" s="34"/>
    </row>
    <row r="149" spans="1:9" ht="63.75" outlineLevel="2" x14ac:dyDescent="0.25">
      <c r="A149" s="35" t="s">
        <v>844</v>
      </c>
      <c r="B149" s="43" t="s">
        <v>8</v>
      </c>
      <c r="C149" s="43" t="s">
        <v>1624</v>
      </c>
      <c r="D149" s="36" t="s">
        <v>345</v>
      </c>
      <c r="E149" s="35" t="s">
        <v>12</v>
      </c>
      <c r="F149" s="37">
        <v>33.880000000000003</v>
      </c>
      <c r="G149" s="38">
        <v>37.89</v>
      </c>
      <c r="H149" s="38">
        <f t="shared" ref="H149:H171" si="20">TRUNC(G149*(1+$F$1),2)</f>
        <v>48.07</v>
      </c>
      <c r="I149" s="38">
        <f t="shared" ref="I149:I171" si="21">TRUNC(H149*F149,2)</f>
        <v>1628.61</v>
      </c>
    </row>
    <row r="150" spans="1:9" ht="63.75" outlineLevel="2" x14ac:dyDescent="0.25">
      <c r="A150" s="35" t="s">
        <v>846</v>
      </c>
      <c r="B150" s="43" t="s">
        <v>8</v>
      </c>
      <c r="C150" s="43" t="s">
        <v>1625</v>
      </c>
      <c r="D150" s="36" t="s">
        <v>346</v>
      </c>
      <c r="E150" s="35" t="s">
        <v>12</v>
      </c>
      <c r="F150" s="37">
        <v>38.54</v>
      </c>
      <c r="G150" s="38">
        <v>40.119999999999997</v>
      </c>
      <c r="H150" s="38">
        <f t="shared" si="20"/>
        <v>50.9</v>
      </c>
      <c r="I150" s="38">
        <f t="shared" si="21"/>
        <v>1961.68</v>
      </c>
    </row>
    <row r="151" spans="1:9" ht="63.75" outlineLevel="2" x14ac:dyDescent="0.25">
      <c r="A151" s="35" t="s">
        <v>847</v>
      </c>
      <c r="B151" s="35" t="s">
        <v>8</v>
      </c>
      <c r="C151" s="35" t="s">
        <v>1626</v>
      </c>
      <c r="D151" s="36" t="s">
        <v>347</v>
      </c>
      <c r="E151" s="35" t="s">
        <v>12</v>
      </c>
      <c r="F151" s="37">
        <v>11.04</v>
      </c>
      <c r="G151" s="38">
        <v>52.95</v>
      </c>
      <c r="H151" s="38">
        <f t="shared" si="20"/>
        <v>67.180000000000007</v>
      </c>
      <c r="I151" s="38">
        <f t="shared" si="21"/>
        <v>741.66</v>
      </c>
    </row>
    <row r="152" spans="1:9" ht="63.75" outlineLevel="2" x14ac:dyDescent="0.25">
      <c r="A152" s="35" t="s">
        <v>1374</v>
      </c>
      <c r="B152" s="43" t="s">
        <v>8</v>
      </c>
      <c r="C152" s="43" t="s">
        <v>1627</v>
      </c>
      <c r="D152" s="36" t="s">
        <v>416</v>
      </c>
      <c r="E152" s="35" t="s">
        <v>198</v>
      </c>
      <c r="F152" s="37">
        <v>7</v>
      </c>
      <c r="G152" s="38">
        <v>125.31</v>
      </c>
      <c r="H152" s="38">
        <f t="shared" si="20"/>
        <v>159</v>
      </c>
      <c r="I152" s="38">
        <f t="shared" si="21"/>
        <v>1113</v>
      </c>
    </row>
    <row r="153" spans="1:9" ht="38.25" outlineLevel="2" x14ac:dyDescent="0.25">
      <c r="A153" s="35" t="s">
        <v>1375</v>
      </c>
      <c r="B153" s="43" t="s">
        <v>8</v>
      </c>
      <c r="C153" s="43" t="s">
        <v>1628</v>
      </c>
      <c r="D153" s="36" t="s">
        <v>165</v>
      </c>
      <c r="E153" s="35" t="s">
        <v>198</v>
      </c>
      <c r="F153" s="37">
        <v>4</v>
      </c>
      <c r="G153" s="38">
        <v>75.069999999999993</v>
      </c>
      <c r="H153" s="38">
        <f t="shared" si="20"/>
        <v>95.25</v>
      </c>
      <c r="I153" s="38">
        <f t="shared" si="21"/>
        <v>381</v>
      </c>
    </row>
    <row r="154" spans="1:9" ht="38.25" outlineLevel="2" x14ac:dyDescent="0.25">
      <c r="A154" s="35" t="s">
        <v>1376</v>
      </c>
      <c r="B154" s="43" t="s">
        <v>8</v>
      </c>
      <c r="C154" s="43" t="s">
        <v>1629</v>
      </c>
      <c r="D154" s="36" t="s">
        <v>415</v>
      </c>
      <c r="E154" s="35" t="s">
        <v>198</v>
      </c>
      <c r="F154" s="37">
        <v>3</v>
      </c>
      <c r="G154" s="38">
        <v>71.290000000000006</v>
      </c>
      <c r="H154" s="38">
        <f t="shared" si="20"/>
        <v>90.45</v>
      </c>
      <c r="I154" s="38">
        <f t="shared" si="21"/>
        <v>271.35000000000002</v>
      </c>
    </row>
    <row r="155" spans="1:9" ht="25.5" outlineLevel="2" x14ac:dyDescent="0.25">
      <c r="A155" s="35" t="s">
        <v>1377</v>
      </c>
      <c r="B155" s="35" t="s">
        <v>8</v>
      </c>
      <c r="C155" s="35" t="s">
        <v>1630</v>
      </c>
      <c r="D155" s="36" t="s">
        <v>713</v>
      </c>
      <c r="E155" s="35" t="s">
        <v>198</v>
      </c>
      <c r="F155" s="37">
        <v>2</v>
      </c>
      <c r="G155" s="38">
        <v>86.55</v>
      </c>
      <c r="H155" s="38">
        <f t="shared" si="20"/>
        <v>109.82</v>
      </c>
      <c r="I155" s="38">
        <f t="shared" si="21"/>
        <v>219.64</v>
      </c>
    </row>
    <row r="156" spans="1:9" ht="38.25" outlineLevel="2" x14ac:dyDescent="0.25">
      <c r="A156" s="35" t="s">
        <v>1378</v>
      </c>
      <c r="B156" s="35" t="s">
        <v>948</v>
      </c>
      <c r="C156" s="35" t="s">
        <v>1631</v>
      </c>
      <c r="D156" s="36" t="s">
        <v>1632</v>
      </c>
      <c r="E156" s="35" t="s">
        <v>4</v>
      </c>
      <c r="F156" s="37">
        <v>2</v>
      </c>
      <c r="G156" s="38">
        <v>175.52</v>
      </c>
      <c r="H156" s="38">
        <f t="shared" si="20"/>
        <v>222.71</v>
      </c>
      <c r="I156" s="38">
        <f t="shared" si="21"/>
        <v>445.42</v>
      </c>
    </row>
    <row r="157" spans="1:9" ht="25.5" outlineLevel="2" x14ac:dyDescent="0.25">
      <c r="A157" s="35" t="s">
        <v>1379</v>
      </c>
      <c r="B157" s="35" t="s">
        <v>8</v>
      </c>
      <c r="C157" s="35" t="s">
        <v>1633</v>
      </c>
      <c r="D157" s="36" t="s">
        <v>712</v>
      </c>
      <c r="E157" s="35" t="s">
        <v>198</v>
      </c>
      <c r="F157" s="37">
        <v>1</v>
      </c>
      <c r="G157" s="38">
        <v>535.72</v>
      </c>
      <c r="H157" s="38">
        <f t="shared" si="20"/>
        <v>679.77</v>
      </c>
      <c r="I157" s="38">
        <f t="shared" si="21"/>
        <v>679.77</v>
      </c>
    </row>
    <row r="158" spans="1:9" ht="38.25" outlineLevel="2" x14ac:dyDescent="0.25">
      <c r="A158" s="35" t="s">
        <v>1380</v>
      </c>
      <c r="B158" s="35" t="s">
        <v>8</v>
      </c>
      <c r="C158" s="35" t="s">
        <v>1634</v>
      </c>
      <c r="D158" s="36" t="s">
        <v>708</v>
      </c>
      <c r="E158" s="35" t="s">
        <v>198</v>
      </c>
      <c r="F158" s="37">
        <v>5</v>
      </c>
      <c r="G158" s="38">
        <v>124.97</v>
      </c>
      <c r="H158" s="38">
        <f t="shared" si="20"/>
        <v>158.57</v>
      </c>
      <c r="I158" s="38">
        <f t="shared" si="21"/>
        <v>792.85</v>
      </c>
    </row>
    <row r="159" spans="1:9" ht="51" outlineLevel="2" x14ac:dyDescent="0.25">
      <c r="A159" s="35" t="s">
        <v>1381</v>
      </c>
      <c r="B159" s="35" t="s">
        <v>8</v>
      </c>
      <c r="C159" s="35" t="s">
        <v>1635</v>
      </c>
      <c r="D159" s="36" t="s">
        <v>709</v>
      </c>
      <c r="E159" s="35" t="s">
        <v>198</v>
      </c>
      <c r="F159" s="37">
        <v>2</v>
      </c>
      <c r="G159" s="38">
        <v>460.08</v>
      </c>
      <c r="H159" s="38">
        <f t="shared" si="20"/>
        <v>583.79</v>
      </c>
      <c r="I159" s="38">
        <f t="shared" si="21"/>
        <v>1167.58</v>
      </c>
    </row>
    <row r="160" spans="1:9" ht="76.5" outlineLevel="2" x14ac:dyDescent="0.25">
      <c r="A160" s="35" t="s">
        <v>1382</v>
      </c>
      <c r="B160" s="35" t="s">
        <v>8</v>
      </c>
      <c r="C160" s="35" t="s">
        <v>1636</v>
      </c>
      <c r="D160" s="36" t="s">
        <v>349</v>
      </c>
      <c r="E160" s="35" t="s">
        <v>12</v>
      </c>
      <c r="F160" s="37">
        <v>12.65</v>
      </c>
      <c r="G160" s="38">
        <v>54.1</v>
      </c>
      <c r="H160" s="38">
        <f t="shared" si="20"/>
        <v>68.64</v>
      </c>
      <c r="I160" s="38">
        <f t="shared" si="21"/>
        <v>868.29</v>
      </c>
    </row>
    <row r="161" spans="1:9" ht="76.5" outlineLevel="2" x14ac:dyDescent="0.25">
      <c r="A161" s="35" t="s">
        <v>1383</v>
      </c>
      <c r="B161" s="35" t="s">
        <v>8</v>
      </c>
      <c r="C161" s="35" t="s">
        <v>1637</v>
      </c>
      <c r="D161" s="36" t="s">
        <v>350</v>
      </c>
      <c r="E161" s="35" t="s">
        <v>12</v>
      </c>
      <c r="F161" s="37">
        <v>13.29</v>
      </c>
      <c r="G161" s="38">
        <v>87.2</v>
      </c>
      <c r="H161" s="38">
        <f t="shared" si="20"/>
        <v>110.64</v>
      </c>
      <c r="I161" s="38">
        <f t="shared" si="21"/>
        <v>1470.4</v>
      </c>
    </row>
    <row r="162" spans="1:9" ht="63.75" outlineLevel="2" x14ac:dyDescent="0.25">
      <c r="A162" s="35" t="s">
        <v>1384</v>
      </c>
      <c r="B162" s="35" t="s">
        <v>8</v>
      </c>
      <c r="C162" s="35" t="s">
        <v>1638</v>
      </c>
      <c r="D162" s="36" t="s">
        <v>351</v>
      </c>
      <c r="E162" s="35" t="s">
        <v>12</v>
      </c>
      <c r="F162" s="37">
        <v>1.4</v>
      </c>
      <c r="G162" s="38">
        <v>44.32</v>
      </c>
      <c r="H162" s="38">
        <f t="shared" si="20"/>
        <v>56.23</v>
      </c>
      <c r="I162" s="38">
        <f t="shared" si="21"/>
        <v>78.72</v>
      </c>
    </row>
    <row r="163" spans="1:9" ht="76.5" outlineLevel="2" x14ac:dyDescent="0.25">
      <c r="A163" s="35" t="s">
        <v>1385</v>
      </c>
      <c r="B163" s="35" t="s">
        <v>8</v>
      </c>
      <c r="C163" s="35" t="s">
        <v>1639</v>
      </c>
      <c r="D163" s="36" t="s">
        <v>352</v>
      </c>
      <c r="E163" s="35" t="s">
        <v>12</v>
      </c>
      <c r="F163" s="37">
        <v>15.66</v>
      </c>
      <c r="G163" s="38">
        <v>72.73</v>
      </c>
      <c r="H163" s="38">
        <f t="shared" si="20"/>
        <v>92.28</v>
      </c>
      <c r="I163" s="38">
        <f t="shared" si="21"/>
        <v>1445.1</v>
      </c>
    </row>
    <row r="164" spans="1:9" ht="51" outlineLevel="2" x14ac:dyDescent="0.25">
      <c r="A164" s="35" t="s">
        <v>1386</v>
      </c>
      <c r="B164" s="35" t="s">
        <v>8</v>
      </c>
      <c r="C164" s="35" t="s">
        <v>1640</v>
      </c>
      <c r="D164" s="36" t="s">
        <v>153</v>
      </c>
      <c r="E164" s="35" t="s">
        <v>198</v>
      </c>
      <c r="F164" s="37">
        <v>5</v>
      </c>
      <c r="G164" s="38">
        <v>91.51</v>
      </c>
      <c r="H164" s="38">
        <f t="shared" si="20"/>
        <v>116.11</v>
      </c>
      <c r="I164" s="38">
        <f t="shared" si="21"/>
        <v>580.54999999999995</v>
      </c>
    </row>
    <row r="165" spans="1:9" ht="38.25" outlineLevel="2" x14ac:dyDescent="0.25">
      <c r="A165" s="35" t="s">
        <v>1387</v>
      </c>
      <c r="B165" s="35" t="s">
        <v>8</v>
      </c>
      <c r="C165" s="35" t="s">
        <v>1641</v>
      </c>
      <c r="D165" s="36" t="s">
        <v>204</v>
      </c>
      <c r="E165" s="35" t="s">
        <v>198</v>
      </c>
      <c r="F165" s="37">
        <v>2</v>
      </c>
      <c r="G165" s="38">
        <v>15.76</v>
      </c>
      <c r="H165" s="38">
        <f t="shared" si="20"/>
        <v>19.989999999999998</v>
      </c>
      <c r="I165" s="38">
        <f t="shared" si="21"/>
        <v>39.979999999999997</v>
      </c>
    </row>
    <row r="166" spans="1:9" ht="25.5" outlineLevel="2" x14ac:dyDescent="0.25">
      <c r="A166" s="35" t="s">
        <v>1388</v>
      </c>
      <c r="B166" s="35" t="s">
        <v>8</v>
      </c>
      <c r="C166" s="35" t="s">
        <v>1642</v>
      </c>
      <c r="D166" s="36" t="s">
        <v>704</v>
      </c>
      <c r="E166" s="35" t="s">
        <v>198</v>
      </c>
      <c r="F166" s="37">
        <v>4</v>
      </c>
      <c r="G166" s="38">
        <v>13.36</v>
      </c>
      <c r="H166" s="38">
        <f t="shared" si="20"/>
        <v>16.95</v>
      </c>
      <c r="I166" s="38">
        <f t="shared" si="21"/>
        <v>67.8</v>
      </c>
    </row>
    <row r="167" spans="1:9" ht="25.5" outlineLevel="2" x14ac:dyDescent="0.25">
      <c r="A167" s="35" t="s">
        <v>1389</v>
      </c>
      <c r="B167" s="35" t="s">
        <v>8</v>
      </c>
      <c r="C167" s="35" t="s">
        <v>1643</v>
      </c>
      <c r="D167" s="36" t="s">
        <v>703</v>
      </c>
      <c r="E167" s="35" t="s">
        <v>198</v>
      </c>
      <c r="F167" s="37">
        <v>1</v>
      </c>
      <c r="G167" s="38">
        <v>23.49</v>
      </c>
      <c r="H167" s="38">
        <f t="shared" si="20"/>
        <v>29.8</v>
      </c>
      <c r="I167" s="38">
        <f t="shared" si="21"/>
        <v>29.8</v>
      </c>
    </row>
    <row r="168" spans="1:9" ht="38.25" outlineLevel="2" x14ac:dyDescent="0.25">
      <c r="A168" s="35" t="s">
        <v>1390</v>
      </c>
      <c r="B168" s="35" t="s">
        <v>8</v>
      </c>
      <c r="C168" s="35" t="s">
        <v>1644</v>
      </c>
      <c r="D168" s="36" t="s">
        <v>702</v>
      </c>
      <c r="E168" s="35" t="s">
        <v>198</v>
      </c>
      <c r="F168" s="37">
        <v>4</v>
      </c>
      <c r="G168" s="38">
        <v>7.36</v>
      </c>
      <c r="H168" s="38">
        <f t="shared" si="20"/>
        <v>9.33</v>
      </c>
      <c r="I168" s="38">
        <f t="shared" si="21"/>
        <v>37.32</v>
      </c>
    </row>
    <row r="169" spans="1:9" ht="51" outlineLevel="2" x14ac:dyDescent="0.25">
      <c r="A169" s="35" t="s">
        <v>1391</v>
      </c>
      <c r="B169" s="35" t="s">
        <v>8</v>
      </c>
      <c r="C169" s="35" t="s">
        <v>1645</v>
      </c>
      <c r="D169" s="36" t="s">
        <v>698</v>
      </c>
      <c r="E169" s="35" t="s">
        <v>198</v>
      </c>
      <c r="F169" s="37">
        <v>4</v>
      </c>
      <c r="G169" s="38">
        <v>562.32000000000005</v>
      </c>
      <c r="H169" s="38">
        <f t="shared" si="20"/>
        <v>713.52</v>
      </c>
      <c r="I169" s="38">
        <f t="shared" si="21"/>
        <v>2854.08</v>
      </c>
    </row>
    <row r="170" spans="1:9" ht="63.75" outlineLevel="2" x14ac:dyDescent="0.25">
      <c r="A170" s="35" t="s">
        <v>1392</v>
      </c>
      <c r="B170" s="35" t="s">
        <v>8</v>
      </c>
      <c r="C170" s="35" t="s">
        <v>1646</v>
      </c>
      <c r="D170" s="36" t="s">
        <v>348</v>
      </c>
      <c r="E170" s="35" t="s">
        <v>12</v>
      </c>
      <c r="F170" s="37">
        <v>108.18</v>
      </c>
      <c r="G170" s="38">
        <v>109.7</v>
      </c>
      <c r="H170" s="38">
        <f t="shared" si="20"/>
        <v>139.19</v>
      </c>
      <c r="I170" s="38">
        <f t="shared" si="21"/>
        <v>15057.57</v>
      </c>
    </row>
    <row r="171" spans="1:9" ht="51" outlineLevel="2" x14ac:dyDescent="0.25">
      <c r="A171" s="35" t="s">
        <v>1393</v>
      </c>
      <c r="B171" s="35" t="s">
        <v>8</v>
      </c>
      <c r="C171" s="35" t="s">
        <v>1647</v>
      </c>
      <c r="D171" s="36" t="s">
        <v>701</v>
      </c>
      <c r="E171" s="35" t="s">
        <v>198</v>
      </c>
      <c r="F171" s="37">
        <v>9</v>
      </c>
      <c r="G171" s="38">
        <v>549.15</v>
      </c>
      <c r="H171" s="38">
        <f t="shared" si="20"/>
        <v>696.81</v>
      </c>
      <c r="I171" s="38">
        <f t="shared" si="21"/>
        <v>6271.29</v>
      </c>
    </row>
    <row r="172" spans="1:9" outlineLevel="1" x14ac:dyDescent="0.25">
      <c r="A172" s="39"/>
      <c r="B172" s="39"/>
      <c r="C172" s="39"/>
      <c r="D172" s="40" t="s">
        <v>1505</v>
      </c>
      <c r="E172" s="39"/>
      <c r="F172" s="41"/>
      <c r="G172" s="42"/>
      <c r="H172" s="42"/>
      <c r="I172" s="42">
        <f>SUM(I149:I171)</f>
        <v>38203.46</v>
      </c>
    </row>
    <row r="173" spans="1:9" outlineLevel="1" x14ac:dyDescent="0.25">
      <c r="A173" s="31" t="s">
        <v>797</v>
      </c>
      <c r="B173" s="31"/>
      <c r="C173" s="31"/>
      <c r="D173" s="32" t="s">
        <v>22</v>
      </c>
      <c r="E173" s="31"/>
      <c r="F173" s="33"/>
      <c r="G173" s="34"/>
      <c r="H173" s="34"/>
      <c r="I173" s="34"/>
    </row>
    <row r="174" spans="1:9" ht="38.25" outlineLevel="2" x14ac:dyDescent="0.25">
      <c r="A174" s="35" t="s">
        <v>848</v>
      </c>
      <c r="B174" s="35" t="s">
        <v>8</v>
      </c>
      <c r="C174" s="35" t="s">
        <v>1648</v>
      </c>
      <c r="D174" s="36" t="s">
        <v>296</v>
      </c>
      <c r="E174" s="35" t="s">
        <v>12</v>
      </c>
      <c r="F174" s="37">
        <v>200</v>
      </c>
      <c r="G174" s="38">
        <v>8.76</v>
      </c>
      <c r="H174" s="38">
        <f t="shared" ref="H174:H198" si="22">TRUNC(G174*(1+$F$1),2)</f>
        <v>11.11</v>
      </c>
      <c r="I174" s="38">
        <f t="shared" ref="I174:I198" si="23">TRUNC(H174*F174,2)</f>
        <v>2222</v>
      </c>
    </row>
    <row r="175" spans="1:9" ht="38.25" outlineLevel="2" x14ac:dyDescent="0.25">
      <c r="A175" s="35" t="s">
        <v>849</v>
      </c>
      <c r="B175" s="35" t="s">
        <v>8</v>
      </c>
      <c r="C175" s="35" t="s">
        <v>1649</v>
      </c>
      <c r="D175" s="36" t="s">
        <v>297</v>
      </c>
      <c r="E175" s="35" t="s">
        <v>12</v>
      </c>
      <c r="F175" s="37">
        <v>100</v>
      </c>
      <c r="G175" s="38">
        <v>12.51</v>
      </c>
      <c r="H175" s="38">
        <f t="shared" si="22"/>
        <v>15.87</v>
      </c>
      <c r="I175" s="38">
        <f t="shared" si="23"/>
        <v>1587</v>
      </c>
    </row>
    <row r="176" spans="1:9" ht="38.25" outlineLevel="2" x14ac:dyDescent="0.25">
      <c r="A176" s="35" t="s">
        <v>850</v>
      </c>
      <c r="B176" s="35" t="s">
        <v>8</v>
      </c>
      <c r="C176" s="43" t="s">
        <v>1277</v>
      </c>
      <c r="D176" s="36" t="s">
        <v>298</v>
      </c>
      <c r="E176" s="35" t="s">
        <v>12</v>
      </c>
      <c r="F176" s="37">
        <v>100</v>
      </c>
      <c r="G176" s="38">
        <v>10.36</v>
      </c>
      <c r="H176" s="38">
        <f t="shared" si="22"/>
        <v>13.14</v>
      </c>
      <c r="I176" s="38">
        <f t="shared" si="23"/>
        <v>1314</v>
      </c>
    </row>
    <row r="177" spans="1:9" ht="25.5" outlineLevel="2" x14ac:dyDescent="0.25">
      <c r="A177" s="35" t="s">
        <v>851</v>
      </c>
      <c r="B177" s="35" t="s">
        <v>8</v>
      </c>
      <c r="C177" s="43" t="s">
        <v>1275</v>
      </c>
      <c r="D177" s="36" t="s">
        <v>304</v>
      </c>
      <c r="E177" s="35" t="s">
        <v>12</v>
      </c>
      <c r="F177" s="37">
        <v>50</v>
      </c>
      <c r="G177" s="38">
        <v>9.16</v>
      </c>
      <c r="H177" s="38">
        <f t="shared" si="22"/>
        <v>11.62</v>
      </c>
      <c r="I177" s="38">
        <f t="shared" si="23"/>
        <v>581</v>
      </c>
    </row>
    <row r="178" spans="1:9" ht="25.5" outlineLevel="2" x14ac:dyDescent="0.25">
      <c r="A178" s="35" t="s">
        <v>852</v>
      </c>
      <c r="B178" s="35" t="s">
        <v>8</v>
      </c>
      <c r="C178" s="43" t="s">
        <v>1276</v>
      </c>
      <c r="D178" s="36" t="s">
        <v>305</v>
      </c>
      <c r="E178" s="35" t="s">
        <v>12</v>
      </c>
      <c r="F178" s="37">
        <v>50</v>
      </c>
      <c r="G178" s="38">
        <v>13.56</v>
      </c>
      <c r="H178" s="38">
        <f t="shared" si="22"/>
        <v>17.2</v>
      </c>
      <c r="I178" s="38">
        <f t="shared" si="23"/>
        <v>860</v>
      </c>
    </row>
    <row r="179" spans="1:9" ht="38.25" outlineLevel="2" x14ac:dyDescent="0.25">
      <c r="A179" s="35" t="s">
        <v>853</v>
      </c>
      <c r="B179" s="35" t="s">
        <v>8</v>
      </c>
      <c r="C179" s="43" t="s">
        <v>1650</v>
      </c>
      <c r="D179" s="36" t="s">
        <v>167</v>
      </c>
      <c r="E179" s="35" t="s">
        <v>198</v>
      </c>
      <c r="F179" s="37">
        <v>37</v>
      </c>
      <c r="G179" s="38">
        <v>12.3</v>
      </c>
      <c r="H179" s="38">
        <f t="shared" si="22"/>
        <v>15.6</v>
      </c>
      <c r="I179" s="38">
        <f t="shared" si="23"/>
        <v>577.20000000000005</v>
      </c>
    </row>
    <row r="180" spans="1:9" ht="25.5" outlineLevel="2" x14ac:dyDescent="0.25">
      <c r="A180" s="35" t="s">
        <v>854</v>
      </c>
      <c r="B180" s="35" t="s">
        <v>8</v>
      </c>
      <c r="C180" s="43" t="s">
        <v>1651</v>
      </c>
      <c r="D180" s="36" t="s">
        <v>318</v>
      </c>
      <c r="E180" s="35" t="s">
        <v>198</v>
      </c>
      <c r="F180" s="37">
        <v>32</v>
      </c>
      <c r="G180" s="38">
        <v>9.51</v>
      </c>
      <c r="H180" s="38">
        <f t="shared" si="22"/>
        <v>12.06</v>
      </c>
      <c r="I180" s="38">
        <f t="shared" si="23"/>
        <v>385.92</v>
      </c>
    </row>
    <row r="181" spans="1:9" ht="25.5" outlineLevel="2" x14ac:dyDescent="0.25">
      <c r="A181" s="35" t="s">
        <v>855</v>
      </c>
      <c r="B181" s="35" t="s">
        <v>948</v>
      </c>
      <c r="C181" s="43" t="s">
        <v>1652</v>
      </c>
      <c r="D181" s="36" t="s">
        <v>1653</v>
      </c>
      <c r="E181" s="35" t="s">
        <v>198</v>
      </c>
      <c r="F181" s="37">
        <v>1</v>
      </c>
      <c r="G181" s="38">
        <v>1498.2</v>
      </c>
      <c r="H181" s="38">
        <f t="shared" si="22"/>
        <v>1901.06</v>
      </c>
      <c r="I181" s="38">
        <f t="shared" si="23"/>
        <v>1901.06</v>
      </c>
    </row>
    <row r="182" spans="1:9" ht="38.25" outlineLevel="2" x14ac:dyDescent="0.25">
      <c r="A182" s="35" t="s">
        <v>818</v>
      </c>
      <c r="B182" s="35" t="s">
        <v>948</v>
      </c>
      <c r="C182" s="43" t="s">
        <v>1654</v>
      </c>
      <c r="D182" s="36" t="s">
        <v>1655</v>
      </c>
      <c r="E182" s="35" t="s">
        <v>218</v>
      </c>
      <c r="F182" s="37">
        <v>6</v>
      </c>
      <c r="G182" s="38">
        <v>145.22</v>
      </c>
      <c r="H182" s="38">
        <f t="shared" si="22"/>
        <v>184.26</v>
      </c>
      <c r="I182" s="38">
        <f t="shared" si="23"/>
        <v>1105.56</v>
      </c>
    </row>
    <row r="183" spans="1:9" ht="25.5" outlineLevel="2" x14ac:dyDescent="0.25">
      <c r="A183" s="35" t="s">
        <v>856</v>
      </c>
      <c r="B183" s="35" t="s">
        <v>948</v>
      </c>
      <c r="C183" s="43" t="s">
        <v>1656</v>
      </c>
      <c r="D183" s="36" t="s">
        <v>1657</v>
      </c>
      <c r="E183" s="35" t="s">
        <v>218</v>
      </c>
      <c r="F183" s="37">
        <v>1</v>
      </c>
      <c r="G183" s="38">
        <v>968.22</v>
      </c>
      <c r="H183" s="38">
        <f t="shared" si="22"/>
        <v>1228.57</v>
      </c>
      <c r="I183" s="38">
        <f t="shared" si="23"/>
        <v>1228.57</v>
      </c>
    </row>
    <row r="184" spans="1:9" ht="25.5" outlineLevel="2" x14ac:dyDescent="0.25">
      <c r="A184" s="35" t="s">
        <v>857</v>
      </c>
      <c r="B184" s="35" t="s">
        <v>948</v>
      </c>
      <c r="C184" s="43" t="s">
        <v>1658</v>
      </c>
      <c r="D184" s="36" t="s">
        <v>1659</v>
      </c>
      <c r="E184" s="35" t="s">
        <v>218</v>
      </c>
      <c r="F184" s="37">
        <v>1</v>
      </c>
      <c r="G184" s="38">
        <v>309.58999999999997</v>
      </c>
      <c r="H184" s="38">
        <f t="shared" si="22"/>
        <v>392.83</v>
      </c>
      <c r="I184" s="38">
        <f t="shared" si="23"/>
        <v>392.83</v>
      </c>
    </row>
    <row r="185" spans="1:9" ht="25.5" outlineLevel="2" x14ac:dyDescent="0.25">
      <c r="A185" s="35" t="s">
        <v>858</v>
      </c>
      <c r="B185" s="35" t="s">
        <v>8</v>
      </c>
      <c r="C185" s="43" t="s">
        <v>1660</v>
      </c>
      <c r="D185" s="36" t="s">
        <v>681</v>
      </c>
      <c r="E185" s="35" t="s">
        <v>198</v>
      </c>
      <c r="F185" s="37">
        <v>8</v>
      </c>
      <c r="G185" s="38">
        <v>74.08</v>
      </c>
      <c r="H185" s="38">
        <f t="shared" si="22"/>
        <v>94</v>
      </c>
      <c r="I185" s="38">
        <f t="shared" si="23"/>
        <v>752</v>
      </c>
    </row>
    <row r="186" spans="1:9" ht="25.5" outlineLevel="2" x14ac:dyDescent="0.25">
      <c r="A186" s="35" t="s">
        <v>859</v>
      </c>
      <c r="B186" s="35" t="s">
        <v>8</v>
      </c>
      <c r="C186" s="43" t="s">
        <v>1661</v>
      </c>
      <c r="D186" s="36" t="s">
        <v>678</v>
      </c>
      <c r="E186" s="35" t="s">
        <v>198</v>
      </c>
      <c r="F186" s="37">
        <v>5</v>
      </c>
      <c r="G186" s="38">
        <v>11.75</v>
      </c>
      <c r="H186" s="38">
        <f t="shared" si="22"/>
        <v>14.9</v>
      </c>
      <c r="I186" s="38">
        <f t="shared" si="23"/>
        <v>74.5</v>
      </c>
    </row>
    <row r="187" spans="1:9" ht="25.5" outlineLevel="2" x14ac:dyDescent="0.25">
      <c r="A187" s="35" t="s">
        <v>860</v>
      </c>
      <c r="B187" s="35" t="s">
        <v>8</v>
      </c>
      <c r="C187" s="43" t="s">
        <v>1662</v>
      </c>
      <c r="D187" s="36" t="s">
        <v>680</v>
      </c>
      <c r="E187" s="35" t="s">
        <v>198</v>
      </c>
      <c r="F187" s="37">
        <v>2</v>
      </c>
      <c r="G187" s="38">
        <v>14.34</v>
      </c>
      <c r="H187" s="38">
        <f t="shared" si="22"/>
        <v>18.190000000000001</v>
      </c>
      <c r="I187" s="38">
        <f t="shared" si="23"/>
        <v>36.380000000000003</v>
      </c>
    </row>
    <row r="188" spans="1:9" ht="38.25" outlineLevel="2" x14ac:dyDescent="0.25">
      <c r="A188" s="35" t="s">
        <v>861</v>
      </c>
      <c r="B188" s="35" t="s">
        <v>948</v>
      </c>
      <c r="C188" s="35" t="s">
        <v>1663</v>
      </c>
      <c r="D188" s="36" t="s">
        <v>1664</v>
      </c>
      <c r="E188" s="35" t="s">
        <v>198</v>
      </c>
      <c r="F188" s="37">
        <v>4</v>
      </c>
      <c r="G188" s="38">
        <v>117.51</v>
      </c>
      <c r="H188" s="38">
        <f t="shared" si="22"/>
        <v>149.1</v>
      </c>
      <c r="I188" s="38">
        <f t="shared" si="23"/>
        <v>596.4</v>
      </c>
    </row>
    <row r="189" spans="1:9" ht="38.25" outlineLevel="2" x14ac:dyDescent="0.25">
      <c r="A189" s="35" t="s">
        <v>862</v>
      </c>
      <c r="B189" s="35" t="s">
        <v>8</v>
      </c>
      <c r="C189" s="43" t="s">
        <v>1559</v>
      </c>
      <c r="D189" s="36" t="s">
        <v>312</v>
      </c>
      <c r="E189" s="35" t="s">
        <v>12</v>
      </c>
      <c r="F189" s="37">
        <v>300</v>
      </c>
      <c r="G189" s="38">
        <v>9.3800000000000008</v>
      </c>
      <c r="H189" s="38">
        <f t="shared" si="22"/>
        <v>11.9</v>
      </c>
      <c r="I189" s="38">
        <f t="shared" si="23"/>
        <v>3570</v>
      </c>
    </row>
    <row r="190" spans="1:9" ht="38.25" outlineLevel="2" x14ac:dyDescent="0.25">
      <c r="A190" s="35" t="s">
        <v>863</v>
      </c>
      <c r="B190" s="35" t="s">
        <v>8</v>
      </c>
      <c r="C190" s="43" t="s">
        <v>1233</v>
      </c>
      <c r="D190" s="36" t="s">
        <v>145</v>
      </c>
      <c r="E190" s="35" t="s">
        <v>12</v>
      </c>
      <c r="F190" s="37">
        <v>300</v>
      </c>
      <c r="G190" s="38">
        <v>6.82</v>
      </c>
      <c r="H190" s="38">
        <f t="shared" si="22"/>
        <v>8.65</v>
      </c>
      <c r="I190" s="38">
        <f t="shared" si="23"/>
        <v>2595</v>
      </c>
    </row>
    <row r="191" spans="1:9" ht="38.25" outlineLevel="2" x14ac:dyDescent="0.25">
      <c r="A191" s="35" t="s">
        <v>864</v>
      </c>
      <c r="B191" s="35" t="s">
        <v>8</v>
      </c>
      <c r="C191" s="43" t="s">
        <v>1234</v>
      </c>
      <c r="D191" s="36" t="s">
        <v>144</v>
      </c>
      <c r="E191" s="35" t="s">
        <v>12</v>
      </c>
      <c r="F191" s="37">
        <v>1200</v>
      </c>
      <c r="G191" s="38">
        <v>4.1100000000000003</v>
      </c>
      <c r="H191" s="38">
        <f t="shared" si="22"/>
        <v>5.21</v>
      </c>
      <c r="I191" s="38">
        <f t="shared" si="23"/>
        <v>6252</v>
      </c>
    </row>
    <row r="192" spans="1:9" ht="38.25" outlineLevel="2" x14ac:dyDescent="0.25">
      <c r="A192" s="35" t="s">
        <v>865</v>
      </c>
      <c r="B192" s="35" t="s">
        <v>8</v>
      </c>
      <c r="C192" s="35" t="s">
        <v>1665</v>
      </c>
      <c r="D192" s="36" t="s">
        <v>141</v>
      </c>
      <c r="E192" s="35" t="s">
        <v>198</v>
      </c>
      <c r="F192" s="37">
        <v>10</v>
      </c>
      <c r="G192" s="38">
        <v>21.11</v>
      </c>
      <c r="H192" s="38">
        <f t="shared" si="22"/>
        <v>26.78</v>
      </c>
      <c r="I192" s="38">
        <f t="shared" si="23"/>
        <v>267.8</v>
      </c>
    </row>
    <row r="193" spans="1:9" ht="38.25" outlineLevel="2" x14ac:dyDescent="0.25">
      <c r="A193" s="35" t="s">
        <v>866</v>
      </c>
      <c r="B193" s="35" t="s">
        <v>8</v>
      </c>
      <c r="C193" s="35" t="s">
        <v>1666</v>
      </c>
      <c r="D193" s="36" t="s">
        <v>163</v>
      </c>
      <c r="E193" s="35" t="s">
        <v>198</v>
      </c>
      <c r="F193" s="37">
        <v>2</v>
      </c>
      <c r="G193" s="38">
        <v>33.39</v>
      </c>
      <c r="H193" s="38">
        <f t="shared" si="22"/>
        <v>42.36</v>
      </c>
      <c r="I193" s="38">
        <f t="shared" si="23"/>
        <v>84.72</v>
      </c>
    </row>
    <row r="194" spans="1:9" ht="38.25" outlineLevel="2" x14ac:dyDescent="0.25">
      <c r="A194" s="35" t="s">
        <v>867</v>
      </c>
      <c r="B194" s="35" t="s">
        <v>8</v>
      </c>
      <c r="C194" s="43" t="s">
        <v>1239</v>
      </c>
      <c r="D194" s="36" t="s">
        <v>328</v>
      </c>
      <c r="E194" s="35" t="s">
        <v>198</v>
      </c>
      <c r="F194" s="37">
        <v>20</v>
      </c>
      <c r="G194" s="38">
        <v>22.3</v>
      </c>
      <c r="H194" s="38">
        <f t="shared" si="22"/>
        <v>28.29</v>
      </c>
      <c r="I194" s="38">
        <f t="shared" si="23"/>
        <v>565.79999999999995</v>
      </c>
    </row>
    <row r="195" spans="1:9" ht="38.25" outlineLevel="2" x14ac:dyDescent="0.25">
      <c r="A195" s="35" t="s">
        <v>868</v>
      </c>
      <c r="B195" s="35" t="s">
        <v>948</v>
      </c>
      <c r="C195" s="43" t="s">
        <v>991</v>
      </c>
      <c r="D195" s="36" t="s">
        <v>1571</v>
      </c>
      <c r="E195" s="35" t="s">
        <v>198</v>
      </c>
      <c r="F195" s="37">
        <v>15</v>
      </c>
      <c r="G195" s="38">
        <v>389.67</v>
      </c>
      <c r="H195" s="38">
        <f t="shared" si="22"/>
        <v>494.45</v>
      </c>
      <c r="I195" s="38">
        <f t="shared" si="23"/>
        <v>7416.75</v>
      </c>
    </row>
    <row r="196" spans="1:9" ht="25.5" outlineLevel="2" x14ac:dyDescent="0.25">
      <c r="A196" s="35" t="s">
        <v>869</v>
      </c>
      <c r="B196" s="35" t="s">
        <v>948</v>
      </c>
      <c r="C196" s="43" t="s">
        <v>1030</v>
      </c>
      <c r="D196" s="36" t="s">
        <v>786</v>
      </c>
      <c r="E196" s="35" t="s">
        <v>198</v>
      </c>
      <c r="F196" s="37">
        <v>17</v>
      </c>
      <c r="G196" s="38">
        <v>69.650000000000006</v>
      </c>
      <c r="H196" s="38">
        <f t="shared" si="22"/>
        <v>88.37</v>
      </c>
      <c r="I196" s="38">
        <f t="shared" si="23"/>
        <v>1502.29</v>
      </c>
    </row>
    <row r="197" spans="1:9" ht="25.5" outlineLevel="2" x14ac:dyDescent="0.25">
      <c r="A197" s="35" t="s">
        <v>1394</v>
      </c>
      <c r="B197" s="43" t="s">
        <v>948</v>
      </c>
      <c r="C197" s="43" t="s">
        <v>1667</v>
      </c>
      <c r="D197" s="46" t="s">
        <v>1668</v>
      </c>
      <c r="E197" s="43" t="s">
        <v>952</v>
      </c>
      <c r="F197" s="37">
        <v>1</v>
      </c>
      <c r="G197" s="47">
        <v>265.43</v>
      </c>
      <c r="H197" s="47">
        <f t="shared" si="22"/>
        <v>336.8</v>
      </c>
      <c r="I197" s="47">
        <f t="shared" si="23"/>
        <v>336.8</v>
      </c>
    </row>
    <row r="198" spans="1:9" ht="25.5" outlineLevel="2" x14ac:dyDescent="0.25">
      <c r="A198" s="35" t="s">
        <v>1395</v>
      </c>
      <c r="B198" s="43" t="s">
        <v>948</v>
      </c>
      <c r="C198" s="43" t="s">
        <v>1669</v>
      </c>
      <c r="D198" s="46" t="s">
        <v>1670</v>
      </c>
      <c r="E198" s="43" t="s">
        <v>952</v>
      </c>
      <c r="F198" s="37">
        <v>1</v>
      </c>
      <c r="G198" s="47">
        <v>239.43</v>
      </c>
      <c r="H198" s="47">
        <f t="shared" si="22"/>
        <v>303.81</v>
      </c>
      <c r="I198" s="47">
        <f t="shared" si="23"/>
        <v>303.81</v>
      </c>
    </row>
    <row r="199" spans="1:9" outlineLevel="1" x14ac:dyDescent="0.25">
      <c r="A199" s="39"/>
      <c r="B199" s="39"/>
      <c r="C199" s="39"/>
      <c r="D199" s="40" t="s">
        <v>1506</v>
      </c>
      <c r="E199" s="39"/>
      <c r="F199" s="41"/>
      <c r="G199" s="42"/>
      <c r="H199" s="42"/>
      <c r="I199" s="42">
        <f>SUM(I174:I198)</f>
        <v>36509.39</v>
      </c>
    </row>
    <row r="200" spans="1:9" outlineLevel="1" x14ac:dyDescent="0.25">
      <c r="A200" s="31" t="s">
        <v>798</v>
      </c>
      <c r="B200" s="31"/>
      <c r="C200" s="31"/>
      <c r="D200" s="32" t="s">
        <v>139</v>
      </c>
      <c r="E200" s="31"/>
      <c r="F200" s="33"/>
      <c r="G200" s="34"/>
      <c r="H200" s="34"/>
      <c r="I200" s="34"/>
    </row>
    <row r="201" spans="1:9" ht="25.5" outlineLevel="2" x14ac:dyDescent="0.25">
      <c r="A201" s="35" t="s">
        <v>870</v>
      </c>
      <c r="B201" s="35" t="s">
        <v>8</v>
      </c>
      <c r="C201" s="35" t="s">
        <v>1249</v>
      </c>
      <c r="D201" s="36" t="s">
        <v>137</v>
      </c>
      <c r="E201" s="35" t="s">
        <v>763</v>
      </c>
      <c r="F201" s="37">
        <v>274.26</v>
      </c>
      <c r="G201" s="38">
        <v>1.8</v>
      </c>
      <c r="H201" s="38">
        <f t="shared" ref="H201:H203" si="24">TRUNC(G201*(1+$F$1),2)</f>
        <v>2.2799999999999998</v>
      </c>
      <c r="I201" s="38">
        <f t="shared" ref="I201:I203" si="25">TRUNC(H201*F201,2)</f>
        <v>625.30999999999995</v>
      </c>
    </row>
    <row r="202" spans="1:9" ht="25.5" outlineLevel="2" x14ac:dyDescent="0.25">
      <c r="A202" s="35" t="s">
        <v>874</v>
      </c>
      <c r="B202" s="35" t="s">
        <v>8</v>
      </c>
      <c r="C202" s="35" t="s">
        <v>1671</v>
      </c>
      <c r="D202" s="36" t="s">
        <v>162</v>
      </c>
      <c r="E202" s="35" t="s">
        <v>763</v>
      </c>
      <c r="F202" s="37">
        <v>274.26</v>
      </c>
      <c r="G202" s="38">
        <v>14.1</v>
      </c>
      <c r="H202" s="38">
        <f t="shared" si="24"/>
        <v>17.89</v>
      </c>
      <c r="I202" s="38">
        <f t="shared" si="25"/>
        <v>4906.51</v>
      </c>
    </row>
    <row r="203" spans="1:9" ht="25.5" outlineLevel="2" x14ac:dyDescent="0.25">
      <c r="A203" s="35" t="s">
        <v>875</v>
      </c>
      <c r="B203" s="35" t="s">
        <v>8</v>
      </c>
      <c r="C203" s="35" t="s">
        <v>1250</v>
      </c>
      <c r="D203" s="36" t="s">
        <v>138</v>
      </c>
      <c r="E203" s="35" t="s">
        <v>763</v>
      </c>
      <c r="F203" s="37">
        <v>274.26</v>
      </c>
      <c r="G203" s="38">
        <v>12.69</v>
      </c>
      <c r="H203" s="38">
        <f t="shared" si="24"/>
        <v>16.100000000000001</v>
      </c>
      <c r="I203" s="38">
        <f t="shared" si="25"/>
        <v>4415.58</v>
      </c>
    </row>
    <row r="204" spans="1:9" outlineLevel="1" x14ac:dyDescent="0.25">
      <c r="A204" s="39"/>
      <c r="B204" s="39"/>
      <c r="C204" s="39"/>
      <c r="D204" s="40" t="s">
        <v>1507</v>
      </c>
      <c r="E204" s="39"/>
      <c r="F204" s="41"/>
      <c r="G204" s="42"/>
      <c r="H204" s="42"/>
      <c r="I204" s="42">
        <f>SUM(I201:I203)</f>
        <v>9947.4</v>
      </c>
    </row>
    <row r="205" spans="1:9" outlineLevel="1" x14ac:dyDescent="0.25">
      <c r="A205" s="31" t="s">
        <v>799</v>
      </c>
      <c r="B205" s="31"/>
      <c r="C205" s="31"/>
      <c r="D205" s="32" t="s">
        <v>735</v>
      </c>
      <c r="E205" s="31"/>
      <c r="F205" s="33"/>
      <c r="G205" s="34"/>
      <c r="H205" s="34"/>
      <c r="I205" s="34"/>
    </row>
    <row r="206" spans="1:9" ht="51" outlineLevel="2" x14ac:dyDescent="0.25">
      <c r="A206" s="35" t="s">
        <v>871</v>
      </c>
      <c r="B206" s="35" t="s">
        <v>8</v>
      </c>
      <c r="C206" s="35" t="s">
        <v>1672</v>
      </c>
      <c r="D206" s="36" t="s">
        <v>458</v>
      </c>
      <c r="E206" s="35" t="s">
        <v>763</v>
      </c>
      <c r="F206" s="37">
        <v>121.23</v>
      </c>
      <c r="G206" s="38">
        <v>63.31</v>
      </c>
      <c r="H206" s="38">
        <f>TRUNC(G206*(1+$F$1),2)</f>
        <v>80.33</v>
      </c>
      <c r="I206" s="38">
        <f>TRUNC(H206*F206,2)</f>
        <v>9738.4</v>
      </c>
    </row>
    <row r="207" spans="1:9" outlineLevel="1" x14ac:dyDescent="0.25">
      <c r="A207" s="39"/>
      <c r="B207" s="39"/>
      <c r="C207" s="39"/>
      <c r="D207" s="40" t="s">
        <v>1508</v>
      </c>
      <c r="E207" s="39"/>
      <c r="F207" s="41"/>
      <c r="G207" s="42"/>
      <c r="H207" s="42"/>
      <c r="I207" s="42">
        <f>SUM(I206:I206)</f>
        <v>9738.4</v>
      </c>
    </row>
    <row r="208" spans="1:9" outlineLevel="1" x14ac:dyDescent="0.25">
      <c r="A208" s="31" t="s">
        <v>800</v>
      </c>
      <c r="B208" s="31"/>
      <c r="C208" s="31"/>
      <c r="D208" s="32" t="s">
        <v>734</v>
      </c>
      <c r="E208" s="31"/>
      <c r="F208" s="33"/>
      <c r="G208" s="34"/>
      <c r="H208" s="34"/>
      <c r="I208" s="34"/>
    </row>
    <row r="209" spans="1:9" outlineLevel="2" x14ac:dyDescent="0.25">
      <c r="A209" s="35" t="s">
        <v>873</v>
      </c>
      <c r="B209" s="35" t="s">
        <v>8</v>
      </c>
      <c r="C209" s="35" t="s">
        <v>1673</v>
      </c>
      <c r="D209" s="36" t="s">
        <v>447</v>
      </c>
      <c r="E209" s="35" t="s">
        <v>763</v>
      </c>
      <c r="F209" s="37">
        <v>389.7</v>
      </c>
      <c r="G209" s="38">
        <v>50.55</v>
      </c>
      <c r="H209" s="38">
        <f t="shared" ref="H209:H211" si="26">TRUNC(G209*(1+$F$1),2)</f>
        <v>64.14</v>
      </c>
      <c r="I209" s="38">
        <f t="shared" ref="I209:I211" si="27">TRUNC(H209*F209,2)</f>
        <v>24995.35</v>
      </c>
    </row>
    <row r="210" spans="1:9" ht="38.25" outlineLevel="2" x14ac:dyDescent="0.25">
      <c r="A210" s="35" t="s">
        <v>1396</v>
      </c>
      <c r="B210" s="35" t="s">
        <v>8</v>
      </c>
      <c r="C210" s="35" t="s">
        <v>1674</v>
      </c>
      <c r="D210" s="36" t="s">
        <v>446</v>
      </c>
      <c r="E210" s="35" t="s">
        <v>763</v>
      </c>
      <c r="F210" s="37">
        <v>63.02</v>
      </c>
      <c r="G210" s="38">
        <v>139.36000000000001</v>
      </c>
      <c r="H210" s="38">
        <f t="shared" si="26"/>
        <v>176.83</v>
      </c>
      <c r="I210" s="38">
        <f t="shared" si="27"/>
        <v>11143.82</v>
      </c>
    </row>
    <row r="211" spans="1:9" ht="38.25" outlineLevel="2" x14ac:dyDescent="0.25">
      <c r="A211" s="35" t="s">
        <v>1397</v>
      </c>
      <c r="B211" s="35" t="s">
        <v>8</v>
      </c>
      <c r="C211" s="35" t="s">
        <v>1675</v>
      </c>
      <c r="D211" s="36" t="s">
        <v>448</v>
      </c>
      <c r="E211" s="35" t="s">
        <v>12</v>
      </c>
      <c r="F211" s="37">
        <v>142.35</v>
      </c>
      <c r="G211" s="38">
        <v>14.84</v>
      </c>
      <c r="H211" s="38">
        <f t="shared" si="26"/>
        <v>18.829999999999998</v>
      </c>
      <c r="I211" s="38">
        <f t="shared" si="27"/>
        <v>2680.45</v>
      </c>
    </row>
    <row r="212" spans="1:9" outlineLevel="1" x14ac:dyDescent="0.25">
      <c r="A212" s="39"/>
      <c r="B212" s="39"/>
      <c r="C212" s="39"/>
      <c r="D212" s="40" t="s">
        <v>1509</v>
      </c>
      <c r="E212" s="39"/>
      <c r="F212" s="41"/>
      <c r="G212" s="42"/>
      <c r="H212" s="42"/>
      <c r="I212" s="42">
        <f>SUM(I209:I211)</f>
        <v>38819.619999999995</v>
      </c>
    </row>
    <row r="213" spans="1:9" outlineLevel="1" x14ac:dyDescent="0.25">
      <c r="A213" s="31" t="s">
        <v>801</v>
      </c>
      <c r="B213" s="31"/>
      <c r="C213" s="31"/>
      <c r="D213" s="32" t="s">
        <v>197</v>
      </c>
      <c r="E213" s="31"/>
      <c r="F213" s="33"/>
      <c r="G213" s="34"/>
      <c r="H213" s="34"/>
      <c r="I213" s="34"/>
    </row>
    <row r="214" spans="1:9" ht="25.5" outlineLevel="2" x14ac:dyDescent="0.25">
      <c r="A214" s="43" t="s">
        <v>845</v>
      </c>
      <c r="B214" s="43" t="s">
        <v>8</v>
      </c>
      <c r="C214" s="43" t="s">
        <v>1252</v>
      </c>
      <c r="D214" s="46" t="s">
        <v>707</v>
      </c>
      <c r="E214" s="43" t="s">
        <v>198</v>
      </c>
      <c r="F214" s="37">
        <v>2</v>
      </c>
      <c r="G214" s="47">
        <v>232.12</v>
      </c>
      <c r="H214" s="47">
        <f t="shared" ref="H214:H217" si="28">TRUNC(G214*(1+$F$1),2)</f>
        <v>294.52999999999997</v>
      </c>
      <c r="I214" s="47">
        <f t="shared" ref="I214:I217" si="29">TRUNC(H214*F214,2)</f>
        <v>589.05999999999995</v>
      </c>
    </row>
    <row r="215" spans="1:9" ht="38.25" outlineLevel="2" x14ac:dyDescent="0.25">
      <c r="A215" s="43" t="s">
        <v>876</v>
      </c>
      <c r="B215" s="35" t="s">
        <v>8</v>
      </c>
      <c r="C215" s="35" t="s">
        <v>1253</v>
      </c>
      <c r="D215" s="36" t="s">
        <v>721</v>
      </c>
      <c r="E215" s="35" t="s">
        <v>763</v>
      </c>
      <c r="F215" s="37">
        <v>5.89</v>
      </c>
      <c r="G215" s="38">
        <v>739.67</v>
      </c>
      <c r="H215" s="38">
        <f t="shared" si="28"/>
        <v>938.56</v>
      </c>
      <c r="I215" s="38">
        <f t="shared" si="29"/>
        <v>5528.11</v>
      </c>
    </row>
    <row r="216" spans="1:9" outlineLevel="2" x14ac:dyDescent="0.25">
      <c r="A216" s="43" t="s">
        <v>1398</v>
      </c>
      <c r="B216" s="35" t="s">
        <v>948</v>
      </c>
      <c r="C216" s="35" t="s">
        <v>1032</v>
      </c>
      <c r="D216" s="36" t="s">
        <v>740</v>
      </c>
      <c r="E216" s="35" t="s">
        <v>763</v>
      </c>
      <c r="F216" s="37">
        <v>6.25</v>
      </c>
      <c r="G216" s="38">
        <v>672.28</v>
      </c>
      <c r="H216" s="38">
        <f t="shared" si="28"/>
        <v>853.05</v>
      </c>
      <c r="I216" s="38">
        <f t="shared" si="29"/>
        <v>5331.56</v>
      </c>
    </row>
    <row r="217" spans="1:9" ht="38.25" outlineLevel="2" x14ac:dyDescent="0.25">
      <c r="A217" s="43" t="s">
        <v>1399</v>
      </c>
      <c r="B217" s="35" t="s">
        <v>8</v>
      </c>
      <c r="C217" s="35" t="s">
        <v>1254</v>
      </c>
      <c r="D217" s="36" t="s">
        <v>1198</v>
      </c>
      <c r="E217" s="35" t="s">
        <v>198</v>
      </c>
      <c r="F217" s="37">
        <v>2</v>
      </c>
      <c r="G217" s="38">
        <v>332.83</v>
      </c>
      <c r="H217" s="38">
        <f t="shared" si="28"/>
        <v>422.32</v>
      </c>
      <c r="I217" s="38">
        <f t="shared" si="29"/>
        <v>844.64</v>
      </c>
    </row>
    <row r="218" spans="1:9" outlineLevel="1" x14ac:dyDescent="0.25">
      <c r="A218" s="39"/>
      <c r="B218" s="39"/>
      <c r="C218" s="39"/>
      <c r="D218" s="40" t="s">
        <v>1510</v>
      </c>
      <c r="E218" s="39"/>
      <c r="F218" s="41"/>
      <c r="G218" s="42"/>
      <c r="H218" s="42"/>
      <c r="I218" s="42">
        <f>SUM(I214:I217)</f>
        <v>12293.369999999999</v>
      </c>
    </row>
    <row r="219" spans="1:9" x14ac:dyDescent="0.25">
      <c r="A219" s="39"/>
      <c r="B219" s="39"/>
      <c r="C219" s="39"/>
      <c r="D219" s="40" t="s">
        <v>742</v>
      </c>
      <c r="E219" s="39"/>
      <c r="F219" s="41"/>
      <c r="G219" s="42"/>
      <c r="H219" s="42"/>
      <c r="I219" s="42">
        <f>I218+I212+I207+I204+I199+I172+I147+I142+I138+I135+I128+I125+I114</f>
        <v>717762.99999999988</v>
      </c>
    </row>
    <row r="220" spans="1:9" x14ac:dyDescent="0.25">
      <c r="A220" s="168" t="s">
        <v>743</v>
      </c>
      <c r="B220" s="168"/>
      <c r="C220" s="168"/>
      <c r="D220" s="168"/>
      <c r="E220" s="168"/>
      <c r="F220" s="168"/>
      <c r="G220" s="168"/>
      <c r="H220" s="168"/>
      <c r="I220" s="168"/>
    </row>
    <row r="221" spans="1:9" outlineLevel="1" x14ac:dyDescent="0.25">
      <c r="A221" s="31" t="s">
        <v>802</v>
      </c>
      <c r="B221" s="31"/>
      <c r="C221" s="31"/>
      <c r="D221" s="32" t="s">
        <v>1151</v>
      </c>
      <c r="E221" s="31"/>
      <c r="F221" s="33"/>
      <c r="G221" s="34"/>
      <c r="H221" s="34"/>
      <c r="I221" s="34"/>
    </row>
    <row r="222" spans="1:9" ht="25.5" outlineLevel="2" x14ac:dyDescent="0.25">
      <c r="A222" s="35" t="s">
        <v>877</v>
      </c>
      <c r="B222" s="35" t="s">
        <v>8</v>
      </c>
      <c r="C222" s="35" t="s">
        <v>1255</v>
      </c>
      <c r="D222" s="36" t="s">
        <v>722</v>
      </c>
      <c r="E222" s="35" t="s">
        <v>763</v>
      </c>
      <c r="F222" s="37">
        <v>1248.07</v>
      </c>
      <c r="G222" s="38">
        <v>0.97</v>
      </c>
      <c r="H222" s="38">
        <f t="shared" ref="H222:H224" si="30">TRUNC(G222*(1+$F$1),2)</f>
        <v>1.23</v>
      </c>
      <c r="I222" s="38">
        <f t="shared" ref="I222:I224" si="31">TRUNC(H222*F222,2)</f>
        <v>1535.12</v>
      </c>
    </row>
    <row r="223" spans="1:9" ht="38.25" outlineLevel="2" x14ac:dyDescent="0.25">
      <c r="A223" s="35" t="s">
        <v>878</v>
      </c>
      <c r="B223" s="43" t="s">
        <v>948</v>
      </c>
      <c r="C223" s="43" t="s">
        <v>1033</v>
      </c>
      <c r="D223" s="46" t="s">
        <v>1676</v>
      </c>
      <c r="E223" s="43" t="s">
        <v>951</v>
      </c>
      <c r="F223" s="44">
        <v>6304.11</v>
      </c>
      <c r="G223" s="47">
        <v>78.180000000000007</v>
      </c>
      <c r="H223" s="38">
        <f t="shared" si="30"/>
        <v>99.2</v>
      </c>
      <c r="I223" s="38">
        <f t="shared" si="31"/>
        <v>625367.71</v>
      </c>
    </row>
    <row r="224" spans="1:9" ht="38.25" outlineLevel="2" x14ac:dyDescent="0.25">
      <c r="A224" s="35" t="s">
        <v>879</v>
      </c>
      <c r="B224" s="35" t="s">
        <v>8</v>
      </c>
      <c r="C224" s="35" t="s">
        <v>1256</v>
      </c>
      <c r="D224" s="36" t="s">
        <v>1199</v>
      </c>
      <c r="E224" s="35" t="s">
        <v>951</v>
      </c>
      <c r="F224" s="37">
        <v>5606.83</v>
      </c>
      <c r="G224" s="38">
        <v>6.78</v>
      </c>
      <c r="H224" s="38">
        <f t="shared" si="30"/>
        <v>8.6</v>
      </c>
      <c r="I224" s="38">
        <f t="shared" si="31"/>
        <v>48218.73</v>
      </c>
    </row>
    <row r="225" spans="1:9" outlineLevel="1" x14ac:dyDescent="0.25">
      <c r="A225" s="39"/>
      <c r="B225" s="39"/>
      <c r="C225" s="39"/>
      <c r="D225" s="40" t="str">
        <f>CONCATENATE("TOTAL DO ITEM - ",A221)</f>
        <v>TOTAL DO ITEM - 20.0</v>
      </c>
      <c r="E225" s="39"/>
      <c r="F225" s="41"/>
      <c r="G225" s="42"/>
      <c r="H225" s="42"/>
      <c r="I225" s="42">
        <f>SUM(I222:I224)</f>
        <v>675121.55999999994</v>
      </c>
    </row>
    <row r="226" spans="1:9" outlineLevel="1" x14ac:dyDescent="0.25">
      <c r="A226" s="31" t="s">
        <v>803</v>
      </c>
      <c r="B226" s="31"/>
      <c r="C226" s="31"/>
      <c r="D226" s="32" t="s">
        <v>770</v>
      </c>
      <c r="E226" s="31"/>
      <c r="F226" s="33"/>
      <c r="G226" s="34"/>
      <c r="H226" s="34"/>
      <c r="I226" s="34"/>
    </row>
    <row r="227" spans="1:9" ht="25.5" outlineLevel="2" x14ac:dyDescent="0.25">
      <c r="A227" s="35" t="s">
        <v>1400</v>
      </c>
      <c r="B227" s="35" t="s">
        <v>8</v>
      </c>
      <c r="C227" s="35" t="s">
        <v>1257</v>
      </c>
      <c r="D227" s="36" t="s">
        <v>665</v>
      </c>
      <c r="E227" s="35" t="s">
        <v>763</v>
      </c>
      <c r="F227" s="37">
        <v>506.27</v>
      </c>
      <c r="G227" s="38">
        <v>1.86</v>
      </c>
      <c r="H227" s="38">
        <f t="shared" ref="H227:H236" si="32">TRUNC(G227*(1+$F$1),2)</f>
        <v>2.36</v>
      </c>
      <c r="I227" s="38">
        <f t="shared" ref="I227:I236" si="33">TRUNC(H227*F227,2)</f>
        <v>1194.79</v>
      </c>
    </row>
    <row r="228" spans="1:9" ht="38.25" outlineLevel="2" x14ac:dyDescent="0.25">
      <c r="A228" s="35" t="s">
        <v>880</v>
      </c>
      <c r="B228" s="35" t="s">
        <v>8</v>
      </c>
      <c r="C228" s="35" t="s">
        <v>1258</v>
      </c>
      <c r="D228" s="36" t="s">
        <v>664</v>
      </c>
      <c r="E228" s="35" t="s">
        <v>951</v>
      </c>
      <c r="F228" s="37">
        <v>50.63</v>
      </c>
      <c r="G228" s="38">
        <v>123.72</v>
      </c>
      <c r="H228" s="38">
        <f t="shared" si="32"/>
        <v>156.97999999999999</v>
      </c>
      <c r="I228" s="38">
        <f t="shared" si="33"/>
        <v>7947.89</v>
      </c>
    </row>
    <row r="229" spans="1:9" ht="38.25" outlineLevel="2" x14ac:dyDescent="0.25">
      <c r="A229" s="35" t="s">
        <v>881</v>
      </c>
      <c r="B229" s="35" t="s">
        <v>8</v>
      </c>
      <c r="C229" s="35" t="s">
        <v>1259</v>
      </c>
      <c r="D229" s="36" t="s">
        <v>1200</v>
      </c>
      <c r="E229" s="35" t="s">
        <v>763</v>
      </c>
      <c r="F229" s="37">
        <v>118.21</v>
      </c>
      <c r="G229" s="38">
        <v>94.57</v>
      </c>
      <c r="H229" s="38">
        <f t="shared" si="32"/>
        <v>119.99</v>
      </c>
      <c r="I229" s="38">
        <f t="shared" si="33"/>
        <v>14184.01</v>
      </c>
    </row>
    <row r="230" spans="1:9" ht="38.25" outlineLevel="2" x14ac:dyDescent="0.25">
      <c r="A230" s="35" t="s">
        <v>1401</v>
      </c>
      <c r="B230" s="35" t="s">
        <v>8</v>
      </c>
      <c r="C230" s="35" t="s">
        <v>1260</v>
      </c>
      <c r="D230" s="36" t="s">
        <v>180</v>
      </c>
      <c r="E230" s="35" t="s">
        <v>43</v>
      </c>
      <c r="F230" s="37">
        <v>259.38</v>
      </c>
      <c r="G230" s="38">
        <v>18.45</v>
      </c>
      <c r="H230" s="38">
        <f t="shared" si="32"/>
        <v>23.41</v>
      </c>
      <c r="I230" s="38">
        <f t="shared" si="33"/>
        <v>6072.08</v>
      </c>
    </row>
    <row r="231" spans="1:9" ht="38.25" outlineLevel="2" x14ac:dyDescent="0.25">
      <c r="A231" s="35" t="s">
        <v>1402</v>
      </c>
      <c r="B231" s="35" t="s">
        <v>8</v>
      </c>
      <c r="C231" s="35" t="s">
        <v>1261</v>
      </c>
      <c r="D231" s="36" t="s">
        <v>182</v>
      </c>
      <c r="E231" s="35" t="s">
        <v>43</v>
      </c>
      <c r="F231" s="37">
        <v>389.83</v>
      </c>
      <c r="G231" s="38">
        <v>14.85</v>
      </c>
      <c r="H231" s="38">
        <f t="shared" si="32"/>
        <v>18.84</v>
      </c>
      <c r="I231" s="38">
        <f t="shared" si="33"/>
        <v>7344.39</v>
      </c>
    </row>
    <row r="232" spans="1:9" ht="38.25" outlineLevel="2" x14ac:dyDescent="0.25">
      <c r="A232" s="35" t="s">
        <v>1403</v>
      </c>
      <c r="B232" s="35" t="s">
        <v>8</v>
      </c>
      <c r="C232" s="35" t="s">
        <v>1262</v>
      </c>
      <c r="D232" s="36" t="s">
        <v>212</v>
      </c>
      <c r="E232" s="35" t="s">
        <v>43</v>
      </c>
      <c r="F232" s="37">
        <v>694</v>
      </c>
      <c r="G232" s="38">
        <v>12.56</v>
      </c>
      <c r="H232" s="38">
        <f t="shared" si="32"/>
        <v>15.93</v>
      </c>
      <c r="I232" s="38">
        <f t="shared" si="33"/>
        <v>11055.42</v>
      </c>
    </row>
    <row r="233" spans="1:9" ht="38.25" outlineLevel="2" x14ac:dyDescent="0.25">
      <c r="A233" s="35" t="s">
        <v>1404</v>
      </c>
      <c r="B233" s="35" t="s">
        <v>8</v>
      </c>
      <c r="C233" s="35" t="s">
        <v>1263</v>
      </c>
      <c r="D233" s="36" t="s">
        <v>290</v>
      </c>
      <c r="E233" s="35" t="s">
        <v>43</v>
      </c>
      <c r="F233" s="37">
        <v>318</v>
      </c>
      <c r="G233" s="38">
        <v>11.96</v>
      </c>
      <c r="H233" s="38">
        <f t="shared" si="32"/>
        <v>15.17</v>
      </c>
      <c r="I233" s="38">
        <f t="shared" si="33"/>
        <v>4824.0600000000004</v>
      </c>
    </row>
    <row r="234" spans="1:9" ht="51" outlineLevel="2" x14ac:dyDescent="0.25">
      <c r="A234" s="35" t="s">
        <v>1405</v>
      </c>
      <c r="B234" s="35" t="s">
        <v>8</v>
      </c>
      <c r="C234" s="35" t="s">
        <v>1264</v>
      </c>
      <c r="D234" s="36" t="s">
        <v>280</v>
      </c>
      <c r="E234" s="35" t="s">
        <v>43</v>
      </c>
      <c r="F234" s="37">
        <v>8793.36</v>
      </c>
      <c r="G234" s="38">
        <v>11.75</v>
      </c>
      <c r="H234" s="38">
        <f t="shared" si="32"/>
        <v>14.9</v>
      </c>
      <c r="I234" s="38">
        <f t="shared" si="33"/>
        <v>131021.06</v>
      </c>
    </row>
    <row r="235" spans="1:9" ht="38.25" outlineLevel="2" x14ac:dyDescent="0.25">
      <c r="A235" s="35" t="s">
        <v>1406</v>
      </c>
      <c r="B235" s="35" t="s">
        <v>8</v>
      </c>
      <c r="C235" s="35" t="s">
        <v>1265</v>
      </c>
      <c r="D235" s="36" t="s">
        <v>278</v>
      </c>
      <c r="E235" s="35" t="s">
        <v>951</v>
      </c>
      <c r="F235" s="37">
        <v>129.6</v>
      </c>
      <c r="G235" s="38">
        <v>648.51</v>
      </c>
      <c r="H235" s="38">
        <f t="shared" si="32"/>
        <v>822.89</v>
      </c>
      <c r="I235" s="38">
        <f t="shared" si="33"/>
        <v>106646.54</v>
      </c>
    </row>
    <row r="236" spans="1:9" ht="51" outlineLevel="2" x14ac:dyDescent="0.25">
      <c r="A236" s="35" t="s">
        <v>1407</v>
      </c>
      <c r="B236" s="35" t="s">
        <v>8</v>
      </c>
      <c r="C236" s="35" t="s">
        <v>1266</v>
      </c>
      <c r="D236" s="36" t="s">
        <v>1201</v>
      </c>
      <c r="E236" s="35" t="s">
        <v>951</v>
      </c>
      <c r="F236" s="37">
        <v>24.99</v>
      </c>
      <c r="G236" s="38">
        <v>703.52</v>
      </c>
      <c r="H236" s="38">
        <f t="shared" si="32"/>
        <v>892.69</v>
      </c>
      <c r="I236" s="38">
        <f t="shared" si="33"/>
        <v>22308.32</v>
      </c>
    </row>
    <row r="237" spans="1:9" outlineLevel="1" x14ac:dyDescent="0.25">
      <c r="A237" s="39"/>
      <c r="B237" s="39"/>
      <c r="C237" s="39"/>
      <c r="D237" s="40" t="str">
        <f>CONCATENATE("TOTAL DO ITEM - ",A226)</f>
        <v>TOTAL DO ITEM - 21.0</v>
      </c>
      <c r="E237" s="39"/>
      <c r="F237" s="41"/>
      <c r="G237" s="42"/>
      <c r="H237" s="42"/>
      <c r="I237" s="42">
        <f>SUM(I227:I236)</f>
        <v>312598.56</v>
      </c>
    </row>
    <row r="238" spans="1:9" outlineLevel="1" x14ac:dyDescent="0.25">
      <c r="A238" s="31" t="s">
        <v>804</v>
      </c>
      <c r="B238" s="31"/>
      <c r="C238" s="31"/>
      <c r="D238" s="32" t="s">
        <v>769</v>
      </c>
      <c r="E238" s="31"/>
      <c r="F238" s="33"/>
      <c r="G238" s="34"/>
      <c r="H238" s="34"/>
      <c r="I238" s="34"/>
    </row>
    <row r="239" spans="1:9" ht="165.75" outlineLevel="2" x14ac:dyDescent="0.25">
      <c r="A239" s="43" t="s">
        <v>882</v>
      </c>
      <c r="B239" s="43" t="s">
        <v>948</v>
      </c>
      <c r="C239" s="43" t="s">
        <v>1267</v>
      </c>
      <c r="D239" s="46" t="s">
        <v>2916</v>
      </c>
      <c r="E239" s="43" t="s">
        <v>763</v>
      </c>
      <c r="F239" s="44">
        <v>96.82</v>
      </c>
      <c r="G239" s="47">
        <v>2699</v>
      </c>
      <c r="H239" s="38">
        <f>TRUNC(G239*(1+$F$2),2)</f>
        <v>2992.93</v>
      </c>
      <c r="I239" s="38">
        <f t="shared" ref="I239" si="34">TRUNC(H239*F239,2)</f>
        <v>289775.48</v>
      </c>
    </row>
    <row r="240" spans="1:9" ht="51" outlineLevel="2" x14ac:dyDescent="0.25">
      <c r="A240" s="43" t="s">
        <v>883</v>
      </c>
      <c r="B240" s="43" t="s">
        <v>948</v>
      </c>
      <c r="C240" s="43" t="s">
        <v>2917</v>
      </c>
      <c r="D240" s="46" t="s">
        <v>2918</v>
      </c>
      <c r="E240" s="43" t="s">
        <v>198</v>
      </c>
      <c r="F240" s="44">
        <v>3</v>
      </c>
      <c r="G240" s="47">
        <v>40200</v>
      </c>
      <c r="H240" s="38">
        <f t="shared" ref="H240" si="35">TRUNC(G240*(1+$F$2),2)</f>
        <v>44578.02</v>
      </c>
      <c r="I240" s="38">
        <f t="shared" ref="I240" si="36">TRUNC(H240*F240,2)</f>
        <v>133734.06</v>
      </c>
    </row>
    <row r="241" spans="1:9" ht="51" outlineLevel="2" x14ac:dyDescent="0.25">
      <c r="A241" s="43" t="s">
        <v>884</v>
      </c>
      <c r="B241" s="43" t="s">
        <v>948</v>
      </c>
      <c r="C241" s="43" t="s">
        <v>2919</v>
      </c>
      <c r="D241" s="46" t="s">
        <v>2920</v>
      </c>
      <c r="E241" s="43" t="s">
        <v>198</v>
      </c>
      <c r="F241" s="44">
        <v>2</v>
      </c>
      <c r="G241" s="47">
        <v>60640</v>
      </c>
      <c r="H241" s="38">
        <f t="shared" ref="H241:H249" si="37">TRUNC(G241*(1+$F$2),2)</f>
        <v>67244.070000000007</v>
      </c>
      <c r="I241" s="38">
        <f t="shared" ref="I241:I249" si="38">TRUNC(H241*F241,2)</f>
        <v>134488.14000000001</v>
      </c>
    </row>
    <row r="242" spans="1:9" outlineLevel="2" x14ac:dyDescent="0.25">
      <c r="A242" s="43" t="s">
        <v>885</v>
      </c>
      <c r="B242" s="43" t="s">
        <v>948</v>
      </c>
      <c r="C242" s="43" t="s">
        <v>2921</v>
      </c>
      <c r="D242" s="46" t="s">
        <v>2922</v>
      </c>
      <c r="E242" s="43" t="s">
        <v>198</v>
      </c>
      <c r="F242" s="44">
        <v>1120</v>
      </c>
      <c r="G242" s="47">
        <v>54.9</v>
      </c>
      <c r="H242" s="38">
        <f t="shared" si="37"/>
        <v>60.87</v>
      </c>
      <c r="I242" s="38">
        <f t="shared" si="38"/>
        <v>68174.399999999994</v>
      </c>
    </row>
    <row r="243" spans="1:9" ht="51" outlineLevel="2" x14ac:dyDescent="0.25">
      <c r="A243" s="43" t="s">
        <v>886</v>
      </c>
      <c r="B243" s="43" t="s">
        <v>948</v>
      </c>
      <c r="C243" s="43" t="s">
        <v>1039</v>
      </c>
      <c r="D243" s="46" t="s">
        <v>1689</v>
      </c>
      <c r="E243" s="43" t="s">
        <v>198</v>
      </c>
      <c r="F243" s="44">
        <v>1</v>
      </c>
      <c r="G243" s="47">
        <v>17328.16</v>
      </c>
      <c r="H243" s="38">
        <f t="shared" si="37"/>
        <v>19215.3</v>
      </c>
      <c r="I243" s="38">
        <f t="shared" si="38"/>
        <v>19215.3</v>
      </c>
    </row>
    <row r="244" spans="1:9" ht="25.5" outlineLevel="2" x14ac:dyDescent="0.25">
      <c r="A244" s="43" t="s">
        <v>887</v>
      </c>
      <c r="B244" s="43" t="s">
        <v>948</v>
      </c>
      <c r="C244" s="43" t="s">
        <v>1041</v>
      </c>
      <c r="D244" s="46" t="s">
        <v>1690</v>
      </c>
      <c r="E244" s="43" t="s">
        <v>198</v>
      </c>
      <c r="F244" s="44">
        <v>2</v>
      </c>
      <c r="G244" s="47">
        <v>71383.5</v>
      </c>
      <c r="H244" s="38">
        <f t="shared" si="37"/>
        <v>79157.600000000006</v>
      </c>
      <c r="I244" s="38">
        <f t="shared" si="38"/>
        <v>158315.20000000001</v>
      </c>
    </row>
    <row r="245" spans="1:9" ht="25.5" outlineLevel="2" x14ac:dyDescent="0.25">
      <c r="A245" s="43" t="s">
        <v>1677</v>
      </c>
      <c r="B245" s="43" t="s">
        <v>948</v>
      </c>
      <c r="C245" s="43" t="s">
        <v>1044</v>
      </c>
      <c r="D245" s="46" t="s">
        <v>1691</v>
      </c>
      <c r="E245" s="43" t="s">
        <v>198</v>
      </c>
      <c r="F245" s="44">
        <v>4</v>
      </c>
      <c r="G245" s="47">
        <v>42523.5</v>
      </c>
      <c r="H245" s="38">
        <f t="shared" si="37"/>
        <v>47154.57</v>
      </c>
      <c r="I245" s="38">
        <f t="shared" si="38"/>
        <v>188618.28</v>
      </c>
    </row>
    <row r="246" spans="1:9" ht="25.5" outlineLevel="2" x14ac:dyDescent="0.25">
      <c r="A246" s="43" t="s">
        <v>1678</v>
      </c>
      <c r="B246" s="43" t="s">
        <v>948</v>
      </c>
      <c r="C246" s="43" t="s">
        <v>1692</v>
      </c>
      <c r="D246" s="46" t="s">
        <v>1693</v>
      </c>
      <c r="E246" s="43" t="s">
        <v>198</v>
      </c>
      <c r="F246" s="44">
        <v>11</v>
      </c>
      <c r="G246" s="47">
        <v>15757.6</v>
      </c>
      <c r="H246" s="38">
        <f t="shared" si="37"/>
        <v>17473.7</v>
      </c>
      <c r="I246" s="38">
        <f t="shared" si="38"/>
        <v>192210.7</v>
      </c>
    </row>
    <row r="247" spans="1:9" ht="38.25" outlineLevel="2" x14ac:dyDescent="0.25">
      <c r="A247" s="43" t="s">
        <v>1679</v>
      </c>
      <c r="B247" s="43" t="s">
        <v>948</v>
      </c>
      <c r="C247" s="43" t="s">
        <v>1694</v>
      </c>
      <c r="D247" s="46" t="s">
        <v>1695</v>
      </c>
      <c r="E247" s="43" t="s">
        <v>198</v>
      </c>
      <c r="F247" s="44">
        <v>6</v>
      </c>
      <c r="G247" s="47">
        <v>1052.23</v>
      </c>
      <c r="H247" s="38">
        <f t="shared" si="37"/>
        <v>1166.82</v>
      </c>
      <c r="I247" s="38">
        <f t="shared" si="38"/>
        <v>7000.92</v>
      </c>
    </row>
    <row r="248" spans="1:9" ht="25.5" outlineLevel="2" x14ac:dyDescent="0.25">
      <c r="A248" s="43" t="s">
        <v>1680</v>
      </c>
      <c r="B248" s="43" t="s">
        <v>948</v>
      </c>
      <c r="C248" s="43" t="s">
        <v>1696</v>
      </c>
      <c r="D248" s="46" t="s">
        <v>1697</v>
      </c>
      <c r="E248" s="43" t="s">
        <v>198</v>
      </c>
      <c r="F248" s="44">
        <v>2</v>
      </c>
      <c r="G248" s="47">
        <v>1205.69</v>
      </c>
      <c r="H248" s="38">
        <f t="shared" si="37"/>
        <v>1336.99</v>
      </c>
      <c r="I248" s="38">
        <f t="shared" si="38"/>
        <v>2673.98</v>
      </c>
    </row>
    <row r="249" spans="1:9" ht="25.5" outlineLevel="2" x14ac:dyDescent="0.25">
      <c r="A249" s="43" t="s">
        <v>1681</v>
      </c>
      <c r="B249" s="43" t="s">
        <v>948</v>
      </c>
      <c r="C249" s="43" t="s">
        <v>1698</v>
      </c>
      <c r="D249" s="46" t="s">
        <v>1699</v>
      </c>
      <c r="E249" s="43" t="s">
        <v>198</v>
      </c>
      <c r="F249" s="44">
        <v>2</v>
      </c>
      <c r="G249" s="47">
        <v>4476.78</v>
      </c>
      <c r="H249" s="38">
        <f t="shared" si="37"/>
        <v>4964.32</v>
      </c>
      <c r="I249" s="38">
        <f t="shared" si="38"/>
        <v>9928.64</v>
      </c>
    </row>
    <row r="250" spans="1:9" ht="25.5" outlineLevel="2" x14ac:dyDescent="0.25">
      <c r="A250" s="43" t="s">
        <v>1682</v>
      </c>
      <c r="B250" s="43" t="s">
        <v>948</v>
      </c>
      <c r="C250" s="43" t="s">
        <v>1700</v>
      </c>
      <c r="D250" s="46" t="s">
        <v>1701</v>
      </c>
      <c r="E250" s="43" t="s">
        <v>198</v>
      </c>
      <c r="F250" s="44">
        <v>22</v>
      </c>
      <c r="G250" s="47">
        <v>7699.9</v>
      </c>
      <c r="H250" s="38">
        <f t="shared" ref="H250:H257" si="39">TRUNC(G250*(1+$F$2),2)</f>
        <v>8538.4599999999991</v>
      </c>
      <c r="I250" s="38">
        <f t="shared" ref="I250:I257" si="40">TRUNC(H250*F250,2)</f>
        <v>187846.12</v>
      </c>
    </row>
    <row r="251" spans="1:9" ht="25.5" outlineLevel="2" x14ac:dyDescent="0.25">
      <c r="A251" s="43" t="s">
        <v>1683</v>
      </c>
      <c r="B251" s="43" t="s">
        <v>948</v>
      </c>
      <c r="C251" s="43" t="s">
        <v>1702</v>
      </c>
      <c r="D251" s="46" t="s">
        <v>1703</v>
      </c>
      <c r="E251" s="43" t="s">
        <v>198</v>
      </c>
      <c r="F251" s="44">
        <v>6</v>
      </c>
      <c r="G251" s="47">
        <v>724.4</v>
      </c>
      <c r="H251" s="38">
        <f t="shared" si="39"/>
        <v>803.29</v>
      </c>
      <c r="I251" s="38">
        <f t="shared" si="40"/>
        <v>4819.74</v>
      </c>
    </row>
    <row r="252" spans="1:9" ht="25.5" outlineLevel="2" x14ac:dyDescent="0.25">
      <c r="A252" s="43" t="s">
        <v>1684</v>
      </c>
      <c r="B252" s="43" t="s">
        <v>948</v>
      </c>
      <c r="C252" s="43" t="s">
        <v>1704</v>
      </c>
      <c r="D252" s="46" t="s">
        <v>1705</v>
      </c>
      <c r="E252" s="43" t="s">
        <v>198</v>
      </c>
      <c r="F252" s="44">
        <v>4</v>
      </c>
      <c r="G252" s="47">
        <v>10653.84</v>
      </c>
      <c r="H252" s="38">
        <f t="shared" si="39"/>
        <v>11814.1</v>
      </c>
      <c r="I252" s="38">
        <f t="shared" si="40"/>
        <v>47256.4</v>
      </c>
    </row>
    <row r="253" spans="1:9" ht="25.5" outlineLevel="2" x14ac:dyDescent="0.25">
      <c r="A253" s="43" t="s">
        <v>1685</v>
      </c>
      <c r="B253" s="43" t="s">
        <v>948</v>
      </c>
      <c r="C253" s="43" t="s">
        <v>1706</v>
      </c>
      <c r="D253" s="46" t="s">
        <v>1707</v>
      </c>
      <c r="E253" s="43" t="s">
        <v>198</v>
      </c>
      <c r="F253" s="44">
        <v>4</v>
      </c>
      <c r="G253" s="47">
        <v>2603.35</v>
      </c>
      <c r="H253" s="38">
        <f t="shared" si="39"/>
        <v>2886.87</v>
      </c>
      <c r="I253" s="38">
        <f t="shared" si="40"/>
        <v>11547.48</v>
      </c>
    </row>
    <row r="254" spans="1:9" ht="25.5" outlineLevel="2" x14ac:dyDescent="0.25">
      <c r="A254" s="43" t="s">
        <v>1686</v>
      </c>
      <c r="B254" s="43" t="s">
        <v>948</v>
      </c>
      <c r="C254" s="43" t="s">
        <v>1708</v>
      </c>
      <c r="D254" s="46" t="s">
        <v>1709</v>
      </c>
      <c r="E254" s="43" t="s">
        <v>198</v>
      </c>
      <c r="F254" s="44">
        <v>4</v>
      </c>
      <c r="G254" s="47">
        <v>20672.98</v>
      </c>
      <c r="H254" s="38">
        <f t="shared" si="39"/>
        <v>22924.39</v>
      </c>
      <c r="I254" s="38">
        <f t="shared" si="40"/>
        <v>91697.56</v>
      </c>
    </row>
    <row r="255" spans="1:9" ht="25.5" outlineLevel="2" x14ac:dyDescent="0.25">
      <c r="A255" s="43" t="s">
        <v>1687</v>
      </c>
      <c r="B255" s="43" t="s">
        <v>948</v>
      </c>
      <c r="C255" s="43" t="s">
        <v>1710</v>
      </c>
      <c r="D255" s="46" t="s">
        <v>1711</v>
      </c>
      <c r="E255" s="43" t="s">
        <v>198</v>
      </c>
      <c r="F255" s="44">
        <v>4</v>
      </c>
      <c r="G255" s="47">
        <v>7238.95</v>
      </c>
      <c r="H255" s="38">
        <f t="shared" si="39"/>
        <v>8027.31</v>
      </c>
      <c r="I255" s="38">
        <f t="shared" si="40"/>
        <v>32109.24</v>
      </c>
    </row>
    <row r="256" spans="1:9" ht="25.5" outlineLevel="2" x14ac:dyDescent="0.25">
      <c r="A256" s="43" t="s">
        <v>1688</v>
      </c>
      <c r="B256" s="43" t="s">
        <v>948</v>
      </c>
      <c r="C256" s="43" t="s">
        <v>1712</v>
      </c>
      <c r="D256" s="46" t="s">
        <v>1713</v>
      </c>
      <c r="E256" s="43" t="s">
        <v>198</v>
      </c>
      <c r="F256" s="44">
        <v>4</v>
      </c>
      <c r="G256" s="47">
        <v>1625.59</v>
      </c>
      <c r="H256" s="38">
        <f t="shared" si="39"/>
        <v>1802.62</v>
      </c>
      <c r="I256" s="38">
        <f t="shared" si="40"/>
        <v>7210.48</v>
      </c>
    </row>
    <row r="257" spans="1:9" ht="25.5" outlineLevel="2" x14ac:dyDescent="0.25">
      <c r="A257" s="43" t="s">
        <v>2923</v>
      </c>
      <c r="B257" s="43" t="s">
        <v>948</v>
      </c>
      <c r="C257" s="43" t="s">
        <v>1714</v>
      </c>
      <c r="D257" s="46" t="s">
        <v>1715</v>
      </c>
      <c r="E257" s="43" t="s">
        <v>198</v>
      </c>
      <c r="F257" s="44">
        <v>2</v>
      </c>
      <c r="G257" s="47">
        <v>657.22</v>
      </c>
      <c r="H257" s="38">
        <f t="shared" si="39"/>
        <v>728.79</v>
      </c>
      <c r="I257" s="38">
        <f t="shared" si="40"/>
        <v>1457.58</v>
      </c>
    </row>
    <row r="258" spans="1:9" outlineLevel="1" x14ac:dyDescent="0.25">
      <c r="A258" s="39"/>
      <c r="B258" s="39"/>
      <c r="C258" s="39"/>
      <c r="D258" s="40" t="str">
        <f>CONCATENATE("TOTAL DO ITEM - ",A238)</f>
        <v>TOTAL DO ITEM - 22.0</v>
      </c>
      <c r="E258" s="39"/>
      <c r="F258" s="41"/>
      <c r="G258" s="42"/>
      <c r="H258" s="42"/>
      <c r="I258" s="42">
        <f>SUM(I239:I257)</f>
        <v>1588079.6999999997</v>
      </c>
    </row>
    <row r="259" spans="1:9" outlineLevel="1" x14ac:dyDescent="0.25">
      <c r="A259" s="31" t="s">
        <v>805</v>
      </c>
      <c r="B259" s="31"/>
      <c r="C259" s="31"/>
      <c r="D259" s="32" t="s">
        <v>1718</v>
      </c>
      <c r="E259" s="31"/>
      <c r="F259" s="33"/>
      <c r="G259" s="34"/>
      <c r="H259" s="34"/>
      <c r="I259" s="34"/>
    </row>
    <row r="260" spans="1:9" ht="63.75" outlineLevel="2" x14ac:dyDescent="0.25">
      <c r="A260" s="43" t="s">
        <v>888</v>
      </c>
      <c r="B260" s="43" t="s">
        <v>948</v>
      </c>
      <c r="C260" s="43" t="s">
        <v>1716</v>
      </c>
      <c r="D260" s="46" t="s">
        <v>1717</v>
      </c>
      <c r="E260" s="43" t="s">
        <v>198</v>
      </c>
      <c r="F260" s="44">
        <v>1</v>
      </c>
      <c r="G260" s="47">
        <v>153807</v>
      </c>
      <c r="H260" s="38">
        <f>TRUNC(G260*(1+$F$2),2)</f>
        <v>170557.53</v>
      </c>
      <c r="I260" s="38">
        <f t="shared" ref="I260" si="41">TRUNC(H260*F260,2)</f>
        <v>170557.53</v>
      </c>
    </row>
    <row r="261" spans="1:9" outlineLevel="1" x14ac:dyDescent="0.25">
      <c r="A261" s="39"/>
      <c r="B261" s="39"/>
      <c r="C261" s="39"/>
      <c r="D261" s="40" t="str">
        <f>CONCATENATE("TOTAL DO ITEM - ",A259)</f>
        <v>TOTAL DO ITEM - 23.0</v>
      </c>
      <c r="E261" s="39"/>
      <c r="F261" s="41"/>
      <c r="G261" s="42"/>
      <c r="H261" s="42"/>
      <c r="I261" s="42">
        <f>SUM(I260:I260)</f>
        <v>170557.53</v>
      </c>
    </row>
    <row r="262" spans="1:9" outlineLevel="1" x14ac:dyDescent="0.25">
      <c r="A262" s="31" t="s">
        <v>806</v>
      </c>
      <c r="B262" s="31"/>
      <c r="C262" s="31"/>
      <c r="D262" s="32" t="s">
        <v>748</v>
      </c>
      <c r="E262" s="31"/>
      <c r="F262" s="33"/>
      <c r="G262" s="34"/>
      <c r="H262" s="34"/>
      <c r="I262" s="34"/>
    </row>
    <row r="263" spans="1:9" ht="25.5" outlineLevel="2" x14ac:dyDescent="0.25">
      <c r="A263" s="43" t="s">
        <v>889</v>
      </c>
      <c r="B263" s="43" t="s">
        <v>948</v>
      </c>
      <c r="C263" s="43" t="s">
        <v>1268</v>
      </c>
      <c r="D263" s="46" t="s">
        <v>1202</v>
      </c>
      <c r="E263" s="43" t="s">
        <v>198</v>
      </c>
      <c r="F263" s="44">
        <v>1</v>
      </c>
      <c r="G263" s="47">
        <v>1909717.87</v>
      </c>
      <c r="H263" s="38">
        <f>TRUNC(G263*(1+$F$2),2)</f>
        <v>2117697.98</v>
      </c>
      <c r="I263" s="38">
        <f t="shared" ref="I263" si="42">TRUNC(H263*F263,2)</f>
        <v>2117697.98</v>
      </c>
    </row>
    <row r="264" spans="1:9" ht="25.5" outlineLevel="2" x14ac:dyDescent="0.25">
      <c r="A264" s="43" t="s">
        <v>2941</v>
      </c>
      <c r="B264" s="43" t="s">
        <v>948</v>
      </c>
      <c r="C264" s="43" t="s">
        <v>2943</v>
      </c>
      <c r="D264" s="46" t="s">
        <v>2944</v>
      </c>
      <c r="E264" s="43" t="s">
        <v>198</v>
      </c>
      <c r="F264" s="44">
        <v>2</v>
      </c>
      <c r="G264" s="47">
        <v>16144.7</v>
      </c>
      <c r="H264" s="38">
        <f>TRUNC(G264*(1+$F$2),2)</f>
        <v>17902.95</v>
      </c>
      <c r="I264" s="38">
        <f t="shared" ref="I264" si="43">TRUNC(H264*F264,2)</f>
        <v>35805.9</v>
      </c>
    </row>
    <row r="265" spans="1:9" outlineLevel="1" x14ac:dyDescent="0.25">
      <c r="A265" s="39"/>
      <c r="B265" s="39"/>
      <c r="C265" s="39"/>
      <c r="D265" s="40" t="str">
        <f>CONCATENATE("TOTAL DO ITEM - ",A262)</f>
        <v>TOTAL DO ITEM - 24.0</v>
      </c>
      <c r="E265" s="39"/>
      <c r="F265" s="41"/>
      <c r="G265" s="42"/>
      <c r="H265" s="42"/>
      <c r="I265" s="42">
        <f>SUM(I263:I264)</f>
        <v>2153503.88</v>
      </c>
    </row>
    <row r="266" spans="1:9" outlineLevel="1" x14ac:dyDescent="0.25">
      <c r="A266" s="31" t="s">
        <v>807</v>
      </c>
      <c r="B266" s="31"/>
      <c r="C266" s="31"/>
      <c r="D266" s="32" t="s">
        <v>749</v>
      </c>
      <c r="E266" s="31"/>
      <c r="F266" s="33"/>
      <c r="G266" s="34"/>
      <c r="H266" s="34"/>
      <c r="I266" s="34"/>
    </row>
    <row r="267" spans="1:9" ht="25.5" outlineLevel="2" x14ac:dyDescent="0.25">
      <c r="A267" s="43" t="s">
        <v>890</v>
      </c>
      <c r="B267" s="43" t="s">
        <v>765</v>
      </c>
      <c r="C267" s="43" t="s">
        <v>1269</v>
      </c>
      <c r="D267" s="46" t="s">
        <v>764</v>
      </c>
      <c r="E267" s="43" t="s">
        <v>951</v>
      </c>
      <c r="F267" s="44">
        <v>11.97</v>
      </c>
      <c r="G267" s="47">
        <v>1820.51</v>
      </c>
      <c r="H267" s="38">
        <f t="shared" ref="H267:H269" si="44">TRUNC(G267*(1+$F$1),2)</f>
        <v>2310.04</v>
      </c>
      <c r="I267" s="38">
        <f t="shared" ref="I267:I270" si="45">TRUNC(H267*F267,2)</f>
        <v>27651.17</v>
      </c>
    </row>
    <row r="268" spans="1:9" ht="25.5" outlineLevel="2" x14ac:dyDescent="0.25">
      <c r="A268" s="43" t="s">
        <v>1733</v>
      </c>
      <c r="B268" s="43" t="s">
        <v>948</v>
      </c>
      <c r="C268" s="43" t="s">
        <v>1053</v>
      </c>
      <c r="D268" s="46" t="s">
        <v>1054</v>
      </c>
      <c r="E268" s="43" t="s">
        <v>951</v>
      </c>
      <c r="F268" s="44">
        <v>9.58</v>
      </c>
      <c r="G268" s="47">
        <v>375.02</v>
      </c>
      <c r="H268" s="38">
        <f t="shared" si="44"/>
        <v>475.86</v>
      </c>
      <c r="I268" s="38">
        <f t="shared" si="45"/>
        <v>4558.7299999999996</v>
      </c>
    </row>
    <row r="269" spans="1:9" ht="25.5" outlineLevel="2" x14ac:dyDescent="0.25">
      <c r="A269" s="43" t="s">
        <v>1734</v>
      </c>
      <c r="B269" s="43" t="s">
        <v>948</v>
      </c>
      <c r="C269" s="43" t="s">
        <v>1270</v>
      </c>
      <c r="D269" s="36" t="s">
        <v>1203</v>
      </c>
      <c r="E269" s="35" t="s">
        <v>198</v>
      </c>
      <c r="F269" s="44">
        <v>1</v>
      </c>
      <c r="G269" s="38">
        <v>924303.75</v>
      </c>
      <c r="H269" s="38">
        <f t="shared" si="44"/>
        <v>1172849.02</v>
      </c>
      <c r="I269" s="38">
        <f t="shared" si="45"/>
        <v>1172849.02</v>
      </c>
    </row>
    <row r="270" spans="1:9" ht="51" outlineLevel="2" x14ac:dyDescent="0.25">
      <c r="A270" s="43" t="s">
        <v>1735</v>
      </c>
      <c r="B270" s="43" t="s">
        <v>948</v>
      </c>
      <c r="C270" s="43" t="s">
        <v>1719</v>
      </c>
      <c r="D270" s="36" t="s">
        <v>1720</v>
      </c>
      <c r="E270" s="35" t="s">
        <v>951</v>
      </c>
      <c r="F270" s="44">
        <v>11.97</v>
      </c>
      <c r="G270" s="38">
        <v>269.35000000000002</v>
      </c>
      <c r="H270" s="38">
        <f>TRUNC(G270*(1+$F$2),2)</f>
        <v>298.68</v>
      </c>
      <c r="I270" s="38">
        <f t="shared" si="45"/>
        <v>3575.19</v>
      </c>
    </row>
    <row r="271" spans="1:9" outlineLevel="1" x14ac:dyDescent="0.25">
      <c r="A271" s="39"/>
      <c r="B271" s="39"/>
      <c r="C271" s="39"/>
      <c r="D271" s="40" t="str">
        <f>CONCATENATE("TOTAL DO ITEM - ",A266)</f>
        <v>TOTAL DO ITEM - 25.0</v>
      </c>
      <c r="E271" s="39"/>
      <c r="F271" s="41"/>
      <c r="G271" s="42"/>
      <c r="H271" s="42"/>
      <c r="I271" s="42">
        <f>SUM(I267:I270)</f>
        <v>1208634.1099999999</v>
      </c>
    </row>
    <row r="272" spans="1:9" outlineLevel="1" x14ac:dyDescent="0.25">
      <c r="A272" s="31" t="s">
        <v>808</v>
      </c>
      <c r="B272" s="31"/>
      <c r="C272" s="31"/>
      <c r="D272" s="32" t="s">
        <v>766</v>
      </c>
      <c r="E272" s="31"/>
      <c r="F272" s="33"/>
      <c r="G272" s="34"/>
      <c r="H272" s="34"/>
      <c r="I272" s="34"/>
    </row>
    <row r="273" spans="1:9" ht="38.25" outlineLevel="2" x14ac:dyDescent="0.25">
      <c r="A273" s="43" t="s">
        <v>172</v>
      </c>
      <c r="B273" s="43" t="s">
        <v>948</v>
      </c>
      <c r="C273" s="43" t="s">
        <v>1271</v>
      </c>
      <c r="D273" s="46" t="s">
        <v>1204</v>
      </c>
      <c r="E273" s="43" t="s">
        <v>198</v>
      </c>
      <c r="F273" s="44">
        <v>1</v>
      </c>
      <c r="G273" s="47">
        <v>87840.33</v>
      </c>
      <c r="H273" s="38">
        <f>TRUNC(G273*(1+$F$2),2)</f>
        <v>97406.68</v>
      </c>
      <c r="I273" s="38">
        <f t="shared" ref="I273" si="46">TRUNC(H273*F273,2)</f>
        <v>97406.68</v>
      </c>
    </row>
    <row r="274" spans="1:9" outlineLevel="1" x14ac:dyDescent="0.25">
      <c r="A274" s="39"/>
      <c r="B274" s="39"/>
      <c r="C274" s="39"/>
      <c r="D274" s="40" t="str">
        <f>CONCATENATE("TOTAL DO ITEM - ",A272)</f>
        <v>TOTAL DO ITEM - 26.0</v>
      </c>
      <c r="E274" s="39"/>
      <c r="F274" s="41"/>
      <c r="G274" s="42"/>
      <c r="H274" s="42"/>
      <c r="I274" s="42">
        <f>SUM(I273:I273)</f>
        <v>97406.68</v>
      </c>
    </row>
    <row r="275" spans="1:9" outlineLevel="1" x14ac:dyDescent="0.25">
      <c r="A275" s="31" t="s">
        <v>809</v>
      </c>
      <c r="B275" s="31"/>
      <c r="C275" s="31"/>
      <c r="D275" s="32" t="s">
        <v>750</v>
      </c>
      <c r="E275" s="31"/>
      <c r="F275" s="33"/>
      <c r="G275" s="34"/>
      <c r="H275" s="34"/>
      <c r="I275" s="34"/>
    </row>
    <row r="276" spans="1:9" ht="25.5" outlineLevel="2" x14ac:dyDescent="0.25">
      <c r="A276" s="43" t="s">
        <v>891</v>
      </c>
      <c r="B276" s="43" t="s">
        <v>948</v>
      </c>
      <c r="C276" s="43" t="s">
        <v>1272</v>
      </c>
      <c r="D276" s="46" t="s">
        <v>1478</v>
      </c>
      <c r="E276" s="43" t="s">
        <v>198</v>
      </c>
      <c r="F276" s="44">
        <v>1</v>
      </c>
      <c r="G276" s="47">
        <v>798463.23</v>
      </c>
      <c r="H276" s="38">
        <f>TRUNC(G276*(1+$F$2),2)</f>
        <v>885420.82</v>
      </c>
      <c r="I276" s="38">
        <f t="shared" ref="I276" si="47">TRUNC(H276*F276,2)</f>
        <v>885420.82</v>
      </c>
    </row>
    <row r="277" spans="1:9" ht="25.5" outlineLevel="2" x14ac:dyDescent="0.25">
      <c r="A277" s="43" t="s">
        <v>2942</v>
      </c>
      <c r="B277" s="43" t="s">
        <v>948</v>
      </c>
      <c r="C277" s="43" t="s">
        <v>2945</v>
      </c>
      <c r="D277" s="46" t="s">
        <v>2946</v>
      </c>
      <c r="E277" s="43" t="s">
        <v>198</v>
      </c>
      <c r="F277" s="44">
        <v>1</v>
      </c>
      <c r="G277" s="47">
        <v>21368</v>
      </c>
      <c r="H277" s="38">
        <f>TRUNC(G277*(1+$F$2),2)</f>
        <v>23695.1</v>
      </c>
      <c r="I277" s="38">
        <f t="shared" ref="I277" si="48">TRUNC(H277*F277,2)</f>
        <v>23695.1</v>
      </c>
    </row>
    <row r="278" spans="1:9" outlineLevel="1" x14ac:dyDescent="0.25">
      <c r="A278" s="39"/>
      <c r="B278" s="39"/>
      <c r="C278" s="39"/>
      <c r="D278" s="40" t="str">
        <f>CONCATENATE("TOTAL DO ITEM - ",A275)</f>
        <v>TOTAL DO ITEM - 27.0</v>
      </c>
      <c r="E278" s="39"/>
      <c r="F278" s="41"/>
      <c r="G278" s="42"/>
      <c r="H278" s="42"/>
      <c r="I278" s="42">
        <f>SUM(I276:I277)</f>
        <v>909115.91999999993</v>
      </c>
    </row>
    <row r="279" spans="1:9" ht="38.25" outlineLevel="1" x14ac:dyDescent="0.25">
      <c r="A279" s="31" t="s">
        <v>810</v>
      </c>
      <c r="B279" s="31"/>
      <c r="C279" s="31"/>
      <c r="D279" s="32" t="s">
        <v>767</v>
      </c>
      <c r="E279" s="31"/>
      <c r="F279" s="33"/>
      <c r="G279" s="34"/>
      <c r="H279" s="34"/>
      <c r="I279" s="34"/>
    </row>
    <row r="280" spans="1:9" ht="51" outlineLevel="2" x14ac:dyDescent="0.25">
      <c r="A280" s="43" t="s">
        <v>892</v>
      </c>
      <c r="B280" s="43" t="s">
        <v>948</v>
      </c>
      <c r="C280" s="43" t="s">
        <v>1273</v>
      </c>
      <c r="D280" s="46" t="s">
        <v>1055</v>
      </c>
      <c r="E280" s="43" t="s">
        <v>198</v>
      </c>
      <c r="F280" s="44">
        <v>1</v>
      </c>
      <c r="G280" s="47">
        <v>220380.9</v>
      </c>
      <c r="H280" s="38">
        <f>TRUNC(G280*(1+$F$2),2)</f>
        <v>244381.74</v>
      </c>
      <c r="I280" s="38">
        <f t="shared" ref="I280" si="49">TRUNC(H280*F280,2)</f>
        <v>244381.74</v>
      </c>
    </row>
    <row r="281" spans="1:9" outlineLevel="1" x14ac:dyDescent="0.25">
      <c r="A281" s="39"/>
      <c r="B281" s="39"/>
      <c r="C281" s="39"/>
      <c r="D281" s="40" t="str">
        <f>CONCATENATE("TOTAL DO ITEM - ",A279)</f>
        <v>TOTAL DO ITEM - 28.0</v>
      </c>
      <c r="E281" s="39"/>
      <c r="F281" s="41"/>
      <c r="G281" s="42"/>
      <c r="H281" s="42"/>
      <c r="I281" s="42">
        <f>SUM(I280:I280)</f>
        <v>244381.74</v>
      </c>
    </row>
    <row r="282" spans="1:9" ht="25.5" outlineLevel="1" x14ac:dyDescent="0.25">
      <c r="A282" s="31" t="s">
        <v>811</v>
      </c>
      <c r="B282" s="31"/>
      <c r="C282" s="31"/>
      <c r="D282" s="32" t="s">
        <v>768</v>
      </c>
      <c r="E282" s="31"/>
      <c r="F282" s="33"/>
      <c r="G282" s="34"/>
      <c r="H282" s="34"/>
      <c r="I282" s="34"/>
    </row>
    <row r="283" spans="1:9" ht="51" outlineLevel="2" x14ac:dyDescent="0.25">
      <c r="A283" s="43" t="s">
        <v>893</v>
      </c>
      <c r="B283" s="43" t="s">
        <v>948</v>
      </c>
      <c r="C283" s="43" t="s">
        <v>1274</v>
      </c>
      <c r="D283" s="46" t="s">
        <v>1205</v>
      </c>
      <c r="E283" s="43" t="s">
        <v>198</v>
      </c>
      <c r="F283" s="44">
        <v>1</v>
      </c>
      <c r="G283" s="47">
        <v>252655.91</v>
      </c>
      <c r="H283" s="38">
        <f>TRUNC(G283*(1+$F$2),2)</f>
        <v>280171.7</v>
      </c>
      <c r="I283" s="38">
        <f t="shared" ref="I283" si="50">TRUNC(H283*F283,2)</f>
        <v>280171.7</v>
      </c>
    </row>
    <row r="284" spans="1:9" outlineLevel="1" x14ac:dyDescent="0.25">
      <c r="A284" s="39"/>
      <c r="B284" s="39"/>
      <c r="C284" s="39"/>
      <c r="D284" s="40" t="str">
        <f>CONCATENATE("TOTAL DO ITEM - ",A282)</f>
        <v>TOTAL DO ITEM - 29.0</v>
      </c>
      <c r="E284" s="39"/>
      <c r="F284" s="41"/>
      <c r="G284" s="42"/>
      <c r="H284" s="42"/>
      <c r="I284" s="42">
        <f>SUM(I283:I283)</f>
        <v>280171.7</v>
      </c>
    </row>
    <row r="285" spans="1:9" outlineLevel="1" x14ac:dyDescent="0.25">
      <c r="A285" s="31" t="s">
        <v>812</v>
      </c>
      <c r="B285" s="31"/>
      <c r="C285" s="31"/>
      <c r="D285" s="32" t="s">
        <v>22</v>
      </c>
      <c r="E285" s="31"/>
      <c r="F285" s="33"/>
      <c r="G285" s="34"/>
      <c r="H285" s="34"/>
      <c r="I285" s="34"/>
    </row>
    <row r="286" spans="1:9" ht="38.25" outlineLevel="2" x14ac:dyDescent="0.25">
      <c r="A286" s="35" t="s">
        <v>894</v>
      </c>
      <c r="B286" s="35" t="s">
        <v>8</v>
      </c>
      <c r="C286" s="35" t="s">
        <v>1227</v>
      </c>
      <c r="D286" s="36" t="s">
        <v>303</v>
      </c>
      <c r="E286" s="35" t="s">
        <v>12</v>
      </c>
      <c r="F286" s="37">
        <v>30</v>
      </c>
      <c r="G286" s="38">
        <v>10.31</v>
      </c>
      <c r="H286" s="38">
        <f t="shared" ref="H286:H321" si="51">TRUNC(G286*(1+$F$1),2)</f>
        <v>13.08</v>
      </c>
      <c r="I286" s="38">
        <f t="shared" ref="I286:I321" si="52">TRUNC(H286*F286,2)</f>
        <v>392.4</v>
      </c>
    </row>
    <row r="287" spans="1:9" ht="25.5" outlineLevel="2" x14ac:dyDescent="0.25">
      <c r="A287" s="35" t="s">
        <v>895</v>
      </c>
      <c r="B287" s="43" t="s">
        <v>8</v>
      </c>
      <c r="C287" s="43" t="s">
        <v>1275</v>
      </c>
      <c r="D287" s="46" t="s">
        <v>304</v>
      </c>
      <c r="E287" s="43" t="s">
        <v>12</v>
      </c>
      <c r="F287" s="44">
        <v>100</v>
      </c>
      <c r="G287" s="47">
        <v>9.16</v>
      </c>
      <c r="H287" s="38">
        <f t="shared" si="51"/>
        <v>11.62</v>
      </c>
      <c r="I287" s="38">
        <f t="shared" si="52"/>
        <v>1162</v>
      </c>
    </row>
    <row r="288" spans="1:9" ht="25.5" outlineLevel="2" x14ac:dyDescent="0.25">
      <c r="A288" s="35" t="s">
        <v>896</v>
      </c>
      <c r="B288" s="43" t="s">
        <v>8</v>
      </c>
      <c r="C288" s="43" t="s">
        <v>1276</v>
      </c>
      <c r="D288" s="46" t="s">
        <v>305</v>
      </c>
      <c r="E288" s="43" t="s">
        <v>12</v>
      </c>
      <c r="F288" s="44">
        <v>100</v>
      </c>
      <c r="G288" s="47">
        <v>13.56</v>
      </c>
      <c r="H288" s="38">
        <f t="shared" si="51"/>
        <v>17.2</v>
      </c>
      <c r="I288" s="38">
        <f t="shared" si="52"/>
        <v>1720</v>
      </c>
    </row>
    <row r="289" spans="1:9" ht="38.25" outlineLevel="2" x14ac:dyDescent="0.25">
      <c r="A289" s="35" t="s">
        <v>897</v>
      </c>
      <c r="B289" s="43" t="s">
        <v>8</v>
      </c>
      <c r="C289" s="43" t="s">
        <v>1277</v>
      </c>
      <c r="D289" s="46" t="s">
        <v>298</v>
      </c>
      <c r="E289" s="43" t="s">
        <v>12</v>
      </c>
      <c r="F289" s="44">
        <v>300</v>
      </c>
      <c r="G289" s="47">
        <v>10.36</v>
      </c>
      <c r="H289" s="38">
        <f t="shared" si="51"/>
        <v>13.14</v>
      </c>
      <c r="I289" s="38">
        <f t="shared" si="52"/>
        <v>3942</v>
      </c>
    </row>
    <row r="290" spans="1:9" ht="25.5" outlineLevel="2" x14ac:dyDescent="0.25">
      <c r="A290" s="35" t="s">
        <v>898</v>
      </c>
      <c r="B290" s="35" t="s">
        <v>8</v>
      </c>
      <c r="C290" s="35" t="s">
        <v>1230</v>
      </c>
      <c r="D290" s="36" t="s">
        <v>306</v>
      </c>
      <c r="E290" s="35" t="s">
        <v>12</v>
      </c>
      <c r="F290" s="37">
        <v>30</v>
      </c>
      <c r="G290" s="38">
        <v>17.399999999999999</v>
      </c>
      <c r="H290" s="38">
        <f t="shared" si="51"/>
        <v>22.07</v>
      </c>
      <c r="I290" s="38">
        <f t="shared" si="52"/>
        <v>662.1</v>
      </c>
    </row>
    <row r="291" spans="1:9" ht="38.25" outlineLevel="2" x14ac:dyDescent="0.25">
      <c r="A291" s="35" t="s">
        <v>899</v>
      </c>
      <c r="B291" s="35" t="s">
        <v>8</v>
      </c>
      <c r="C291" s="35" t="s">
        <v>1278</v>
      </c>
      <c r="D291" s="36" t="s">
        <v>317</v>
      </c>
      <c r="E291" s="35" t="s">
        <v>12</v>
      </c>
      <c r="F291" s="37">
        <v>108</v>
      </c>
      <c r="G291" s="38">
        <v>203.06</v>
      </c>
      <c r="H291" s="38">
        <f t="shared" si="51"/>
        <v>257.66000000000003</v>
      </c>
      <c r="I291" s="38">
        <f t="shared" si="52"/>
        <v>27827.279999999999</v>
      </c>
    </row>
    <row r="292" spans="1:9" ht="38.25" outlineLevel="2" x14ac:dyDescent="0.25">
      <c r="A292" s="35" t="s">
        <v>900</v>
      </c>
      <c r="B292" s="35" t="s">
        <v>8</v>
      </c>
      <c r="C292" s="35" t="s">
        <v>1231</v>
      </c>
      <c r="D292" s="36" t="s">
        <v>316</v>
      </c>
      <c r="E292" s="35" t="s">
        <v>12</v>
      </c>
      <c r="F292" s="37">
        <v>174</v>
      </c>
      <c r="G292" s="38">
        <v>103.49</v>
      </c>
      <c r="H292" s="38">
        <f t="shared" si="51"/>
        <v>131.31</v>
      </c>
      <c r="I292" s="38">
        <f t="shared" si="52"/>
        <v>22847.94</v>
      </c>
    </row>
    <row r="293" spans="1:9" ht="38.25" outlineLevel="2" x14ac:dyDescent="0.25">
      <c r="A293" s="35" t="s">
        <v>1736</v>
      </c>
      <c r="B293" s="35" t="s">
        <v>8</v>
      </c>
      <c r="C293" s="35" t="s">
        <v>1232</v>
      </c>
      <c r="D293" s="36" t="s">
        <v>315</v>
      </c>
      <c r="E293" s="35" t="s">
        <v>12</v>
      </c>
      <c r="F293" s="37">
        <v>30</v>
      </c>
      <c r="G293" s="38">
        <v>56.88</v>
      </c>
      <c r="H293" s="38">
        <f t="shared" si="51"/>
        <v>72.17</v>
      </c>
      <c r="I293" s="38">
        <f t="shared" si="52"/>
        <v>2165.1</v>
      </c>
    </row>
    <row r="294" spans="1:9" ht="38.25" outlineLevel="2" x14ac:dyDescent="0.25">
      <c r="A294" s="35" t="s">
        <v>1737</v>
      </c>
      <c r="B294" s="35" t="s">
        <v>8</v>
      </c>
      <c r="C294" s="35" t="s">
        <v>1279</v>
      </c>
      <c r="D294" s="36" t="s">
        <v>314</v>
      </c>
      <c r="E294" s="35" t="s">
        <v>12</v>
      </c>
      <c r="F294" s="37">
        <v>900</v>
      </c>
      <c r="G294" s="38">
        <v>18.66</v>
      </c>
      <c r="H294" s="38">
        <f t="shared" si="51"/>
        <v>23.67</v>
      </c>
      <c r="I294" s="38">
        <f t="shared" si="52"/>
        <v>21303</v>
      </c>
    </row>
    <row r="295" spans="1:9" ht="38.25" outlineLevel="2" x14ac:dyDescent="0.25">
      <c r="A295" s="35" t="s">
        <v>1738</v>
      </c>
      <c r="B295" s="35" t="s">
        <v>8</v>
      </c>
      <c r="C295" s="35" t="s">
        <v>1280</v>
      </c>
      <c r="D295" s="36" t="s">
        <v>311</v>
      </c>
      <c r="E295" s="35" t="s">
        <v>12</v>
      </c>
      <c r="F295" s="37">
        <v>2800</v>
      </c>
      <c r="G295" s="38">
        <v>7.82</v>
      </c>
      <c r="H295" s="38">
        <f t="shared" si="51"/>
        <v>9.92</v>
      </c>
      <c r="I295" s="38">
        <f t="shared" si="52"/>
        <v>27776</v>
      </c>
    </row>
    <row r="296" spans="1:9" ht="38.25" outlineLevel="2" x14ac:dyDescent="0.25">
      <c r="A296" s="35" t="s">
        <v>1739</v>
      </c>
      <c r="B296" s="35" t="s">
        <v>8</v>
      </c>
      <c r="C296" s="35" t="s">
        <v>1233</v>
      </c>
      <c r="D296" s="36" t="s">
        <v>145</v>
      </c>
      <c r="E296" s="35" t="s">
        <v>12</v>
      </c>
      <c r="F296" s="37">
        <v>300</v>
      </c>
      <c r="G296" s="38">
        <v>6.82</v>
      </c>
      <c r="H296" s="38">
        <f t="shared" si="51"/>
        <v>8.65</v>
      </c>
      <c r="I296" s="38">
        <f t="shared" si="52"/>
        <v>2595</v>
      </c>
    </row>
    <row r="297" spans="1:9" ht="38.25" outlineLevel="2" x14ac:dyDescent="0.25">
      <c r="A297" s="35" t="s">
        <v>1740</v>
      </c>
      <c r="B297" s="35" t="s">
        <v>8</v>
      </c>
      <c r="C297" s="35" t="s">
        <v>1234</v>
      </c>
      <c r="D297" s="36" t="s">
        <v>144</v>
      </c>
      <c r="E297" s="35" t="s">
        <v>12</v>
      </c>
      <c r="F297" s="37">
        <v>400</v>
      </c>
      <c r="G297" s="38">
        <v>4.1100000000000003</v>
      </c>
      <c r="H297" s="38">
        <f t="shared" si="51"/>
        <v>5.21</v>
      </c>
      <c r="I297" s="38">
        <f t="shared" si="52"/>
        <v>2084</v>
      </c>
    </row>
    <row r="298" spans="1:9" ht="38.25" outlineLevel="2" x14ac:dyDescent="0.25">
      <c r="A298" s="35" t="s">
        <v>1741</v>
      </c>
      <c r="B298" s="35" t="s">
        <v>8</v>
      </c>
      <c r="C298" s="35" t="s">
        <v>1281</v>
      </c>
      <c r="D298" s="36" t="s">
        <v>695</v>
      </c>
      <c r="E298" s="35" t="s">
        <v>198</v>
      </c>
      <c r="F298" s="37">
        <v>2</v>
      </c>
      <c r="G298" s="38">
        <v>4570.68</v>
      </c>
      <c r="H298" s="38">
        <f t="shared" si="51"/>
        <v>5799.73</v>
      </c>
      <c r="I298" s="38">
        <f t="shared" si="52"/>
        <v>11599.46</v>
      </c>
    </row>
    <row r="299" spans="1:9" ht="38.25" outlineLevel="2" x14ac:dyDescent="0.25">
      <c r="A299" s="35" t="s">
        <v>1742</v>
      </c>
      <c r="B299" s="35" t="s">
        <v>8</v>
      </c>
      <c r="C299" s="35" t="s">
        <v>1282</v>
      </c>
      <c r="D299" s="36" t="s">
        <v>694</v>
      </c>
      <c r="E299" s="35" t="s">
        <v>198</v>
      </c>
      <c r="F299" s="37">
        <v>11</v>
      </c>
      <c r="G299" s="38">
        <v>4007.26</v>
      </c>
      <c r="H299" s="38">
        <f t="shared" si="51"/>
        <v>5084.8100000000004</v>
      </c>
      <c r="I299" s="38">
        <f t="shared" si="52"/>
        <v>55932.91</v>
      </c>
    </row>
    <row r="300" spans="1:9" ht="38.25" outlineLevel="2" x14ac:dyDescent="0.25">
      <c r="A300" s="35" t="s">
        <v>1743</v>
      </c>
      <c r="B300" s="35" t="s">
        <v>8</v>
      </c>
      <c r="C300" s="35" t="s">
        <v>1235</v>
      </c>
      <c r="D300" s="36" t="s">
        <v>319</v>
      </c>
      <c r="E300" s="35" t="s">
        <v>198</v>
      </c>
      <c r="F300" s="37">
        <v>20</v>
      </c>
      <c r="G300" s="38">
        <v>26.98</v>
      </c>
      <c r="H300" s="38">
        <f t="shared" si="51"/>
        <v>34.229999999999997</v>
      </c>
      <c r="I300" s="38">
        <f t="shared" si="52"/>
        <v>684.6</v>
      </c>
    </row>
    <row r="301" spans="1:9" ht="51" outlineLevel="2" x14ac:dyDescent="0.25">
      <c r="A301" s="35" t="s">
        <v>1744</v>
      </c>
      <c r="B301" s="43" t="s">
        <v>8</v>
      </c>
      <c r="C301" s="43" t="s">
        <v>1236</v>
      </c>
      <c r="D301" s="46" t="s">
        <v>677</v>
      </c>
      <c r="E301" s="43" t="s">
        <v>198</v>
      </c>
      <c r="F301" s="44">
        <v>4</v>
      </c>
      <c r="G301" s="47">
        <v>501.93</v>
      </c>
      <c r="H301" s="38">
        <f t="shared" si="51"/>
        <v>636.89</v>
      </c>
      <c r="I301" s="38">
        <f t="shared" si="52"/>
        <v>2547.56</v>
      </c>
    </row>
    <row r="302" spans="1:9" ht="38.25" outlineLevel="2" x14ac:dyDescent="0.25">
      <c r="A302" s="35" t="s">
        <v>1745</v>
      </c>
      <c r="B302" s="35" t="s">
        <v>8</v>
      </c>
      <c r="C302" s="35" t="s">
        <v>1237</v>
      </c>
      <c r="D302" s="36" t="s">
        <v>334</v>
      </c>
      <c r="E302" s="35" t="s">
        <v>198</v>
      </c>
      <c r="F302" s="37">
        <v>1</v>
      </c>
      <c r="G302" s="38">
        <v>42.37</v>
      </c>
      <c r="H302" s="38">
        <f t="shared" si="51"/>
        <v>53.76</v>
      </c>
      <c r="I302" s="38">
        <f t="shared" si="52"/>
        <v>53.76</v>
      </c>
    </row>
    <row r="303" spans="1:9" ht="38.25" outlineLevel="2" x14ac:dyDescent="0.25">
      <c r="A303" s="35" t="s">
        <v>1746</v>
      </c>
      <c r="B303" s="35" t="s">
        <v>8</v>
      </c>
      <c r="C303" s="35" t="s">
        <v>1238</v>
      </c>
      <c r="D303" s="36" t="s">
        <v>143</v>
      </c>
      <c r="E303" s="35" t="s">
        <v>198</v>
      </c>
      <c r="F303" s="37">
        <v>1</v>
      </c>
      <c r="G303" s="38">
        <v>35.75</v>
      </c>
      <c r="H303" s="38">
        <f t="shared" si="51"/>
        <v>45.36</v>
      </c>
      <c r="I303" s="38">
        <f t="shared" si="52"/>
        <v>45.36</v>
      </c>
    </row>
    <row r="304" spans="1:9" ht="38.25" outlineLevel="2" x14ac:dyDescent="0.25">
      <c r="A304" s="35" t="s">
        <v>1747</v>
      </c>
      <c r="B304" s="35" t="s">
        <v>8</v>
      </c>
      <c r="C304" s="35" t="s">
        <v>1239</v>
      </c>
      <c r="D304" s="36" t="s">
        <v>328</v>
      </c>
      <c r="E304" s="35" t="s">
        <v>198</v>
      </c>
      <c r="F304" s="37">
        <v>1</v>
      </c>
      <c r="G304" s="38">
        <v>22.3</v>
      </c>
      <c r="H304" s="38">
        <f t="shared" si="51"/>
        <v>28.29</v>
      </c>
      <c r="I304" s="38">
        <f t="shared" si="52"/>
        <v>28.29</v>
      </c>
    </row>
    <row r="305" spans="1:9" ht="38.25" outlineLevel="2" x14ac:dyDescent="0.25">
      <c r="A305" s="35" t="s">
        <v>1748</v>
      </c>
      <c r="B305" s="35" t="s">
        <v>8</v>
      </c>
      <c r="C305" s="35" t="s">
        <v>1240</v>
      </c>
      <c r="D305" s="36" t="s">
        <v>329</v>
      </c>
      <c r="E305" s="35" t="s">
        <v>198</v>
      </c>
      <c r="F305" s="37">
        <v>2</v>
      </c>
      <c r="G305" s="38">
        <v>24.18</v>
      </c>
      <c r="H305" s="38">
        <f t="shared" si="51"/>
        <v>30.68</v>
      </c>
      <c r="I305" s="38">
        <f t="shared" si="52"/>
        <v>61.36</v>
      </c>
    </row>
    <row r="306" spans="1:9" ht="38.25" outlineLevel="2" x14ac:dyDescent="0.25">
      <c r="A306" s="35" t="s">
        <v>1749</v>
      </c>
      <c r="B306" s="35" t="s">
        <v>8</v>
      </c>
      <c r="C306" s="35" t="s">
        <v>1241</v>
      </c>
      <c r="D306" s="36" t="s">
        <v>689</v>
      </c>
      <c r="E306" s="35" t="s">
        <v>198</v>
      </c>
      <c r="F306" s="37">
        <v>1</v>
      </c>
      <c r="G306" s="38">
        <v>23.86</v>
      </c>
      <c r="H306" s="38">
        <f t="shared" si="51"/>
        <v>30.27</v>
      </c>
      <c r="I306" s="38">
        <f t="shared" si="52"/>
        <v>30.27</v>
      </c>
    </row>
    <row r="307" spans="1:9" ht="51" outlineLevel="2" x14ac:dyDescent="0.25">
      <c r="A307" s="35" t="s">
        <v>1750</v>
      </c>
      <c r="B307" s="35" t="s">
        <v>8</v>
      </c>
      <c r="C307" s="35" t="s">
        <v>1283</v>
      </c>
      <c r="D307" s="36" t="s">
        <v>685</v>
      </c>
      <c r="E307" s="35" t="s">
        <v>198</v>
      </c>
      <c r="F307" s="37">
        <v>1</v>
      </c>
      <c r="G307" s="38">
        <v>1115.52</v>
      </c>
      <c r="H307" s="38">
        <f t="shared" si="51"/>
        <v>1415.48</v>
      </c>
      <c r="I307" s="38">
        <f t="shared" si="52"/>
        <v>1415.48</v>
      </c>
    </row>
    <row r="308" spans="1:9" ht="25.5" outlineLevel="2" x14ac:dyDescent="0.25">
      <c r="A308" s="35" t="s">
        <v>1751</v>
      </c>
      <c r="B308" s="35" t="s">
        <v>948</v>
      </c>
      <c r="C308" s="35" t="s">
        <v>1656</v>
      </c>
      <c r="D308" s="36" t="s">
        <v>1657</v>
      </c>
      <c r="E308" s="35" t="s">
        <v>218</v>
      </c>
      <c r="F308" s="37">
        <v>1</v>
      </c>
      <c r="G308" s="38">
        <v>968.22</v>
      </c>
      <c r="H308" s="38">
        <f t="shared" si="51"/>
        <v>1228.57</v>
      </c>
      <c r="I308" s="38">
        <f t="shared" si="52"/>
        <v>1228.57</v>
      </c>
    </row>
    <row r="309" spans="1:9" ht="25.5" outlineLevel="2" x14ac:dyDescent="0.25">
      <c r="A309" s="35" t="s">
        <v>1752</v>
      </c>
      <c r="B309" s="35" t="s">
        <v>8</v>
      </c>
      <c r="C309" s="35" t="s">
        <v>1285</v>
      </c>
      <c r="D309" s="36" t="s">
        <v>682</v>
      </c>
      <c r="E309" s="35" t="s">
        <v>198</v>
      </c>
      <c r="F309" s="37">
        <v>1</v>
      </c>
      <c r="G309" s="38">
        <v>81.84</v>
      </c>
      <c r="H309" s="38">
        <f t="shared" si="51"/>
        <v>103.84</v>
      </c>
      <c r="I309" s="38">
        <f t="shared" si="52"/>
        <v>103.84</v>
      </c>
    </row>
    <row r="310" spans="1:9" ht="25.5" outlineLevel="2" x14ac:dyDescent="0.25">
      <c r="A310" s="35" t="s">
        <v>1753</v>
      </c>
      <c r="B310" s="35" t="s">
        <v>8</v>
      </c>
      <c r="C310" s="35" t="s">
        <v>1286</v>
      </c>
      <c r="D310" s="36" t="s">
        <v>679</v>
      </c>
      <c r="E310" s="35" t="s">
        <v>198</v>
      </c>
      <c r="F310" s="37">
        <v>6</v>
      </c>
      <c r="G310" s="38">
        <v>12.24</v>
      </c>
      <c r="H310" s="38">
        <f t="shared" si="51"/>
        <v>15.53</v>
      </c>
      <c r="I310" s="38">
        <f t="shared" si="52"/>
        <v>93.18</v>
      </c>
    </row>
    <row r="311" spans="1:9" ht="25.5" outlineLevel="2" x14ac:dyDescent="0.25">
      <c r="A311" s="35" t="s">
        <v>1754</v>
      </c>
      <c r="B311" s="35" t="s">
        <v>759</v>
      </c>
      <c r="C311" s="35" t="s">
        <v>967</v>
      </c>
      <c r="D311" s="36" t="s">
        <v>968</v>
      </c>
      <c r="E311" s="35" t="s">
        <v>198</v>
      </c>
      <c r="F311" s="37">
        <v>4</v>
      </c>
      <c r="G311" s="38">
        <v>566.08000000000004</v>
      </c>
      <c r="H311" s="38">
        <f t="shared" si="51"/>
        <v>718.29</v>
      </c>
      <c r="I311" s="38">
        <f t="shared" si="52"/>
        <v>2873.16</v>
      </c>
    </row>
    <row r="312" spans="1:9" ht="25.5" outlineLevel="2" x14ac:dyDescent="0.25">
      <c r="A312" s="35" t="s">
        <v>1755</v>
      </c>
      <c r="B312" s="35" t="s">
        <v>777</v>
      </c>
      <c r="C312" s="35" t="s">
        <v>1130</v>
      </c>
      <c r="D312" s="36" t="s">
        <v>1131</v>
      </c>
      <c r="E312" s="35" t="s">
        <v>198</v>
      </c>
      <c r="F312" s="37">
        <v>6</v>
      </c>
      <c r="G312" s="38">
        <v>49</v>
      </c>
      <c r="H312" s="38">
        <f t="shared" si="51"/>
        <v>62.17</v>
      </c>
      <c r="I312" s="38">
        <f t="shared" si="52"/>
        <v>373.02</v>
      </c>
    </row>
    <row r="313" spans="1:9" ht="38.25" outlineLevel="2" x14ac:dyDescent="0.25">
      <c r="A313" s="35" t="s">
        <v>1756</v>
      </c>
      <c r="B313" s="35" t="s">
        <v>948</v>
      </c>
      <c r="C313" s="35" t="s">
        <v>1663</v>
      </c>
      <c r="D313" s="36" t="s">
        <v>1664</v>
      </c>
      <c r="E313" s="35" t="s">
        <v>198</v>
      </c>
      <c r="F313" s="37">
        <v>8</v>
      </c>
      <c r="G313" s="38">
        <v>117.51</v>
      </c>
      <c r="H313" s="38">
        <f t="shared" si="51"/>
        <v>149.1</v>
      </c>
      <c r="I313" s="38">
        <f t="shared" si="52"/>
        <v>1192.8</v>
      </c>
    </row>
    <row r="314" spans="1:9" ht="25.5" outlineLevel="2" x14ac:dyDescent="0.25">
      <c r="A314" s="35" t="s">
        <v>1757</v>
      </c>
      <c r="B314" s="35" t="s">
        <v>948</v>
      </c>
      <c r="C314" s="35" t="s">
        <v>1667</v>
      </c>
      <c r="D314" s="36" t="s">
        <v>1668</v>
      </c>
      <c r="E314" s="35" t="s">
        <v>952</v>
      </c>
      <c r="F314" s="37">
        <v>2</v>
      </c>
      <c r="G314" s="38">
        <v>265.43</v>
      </c>
      <c r="H314" s="38">
        <f t="shared" si="51"/>
        <v>336.8</v>
      </c>
      <c r="I314" s="38">
        <f t="shared" si="52"/>
        <v>673.6</v>
      </c>
    </row>
    <row r="315" spans="1:9" ht="25.5" outlineLevel="2" x14ac:dyDescent="0.25">
      <c r="A315" s="35" t="s">
        <v>1758</v>
      </c>
      <c r="B315" s="35" t="s">
        <v>948</v>
      </c>
      <c r="C315" s="35" t="s">
        <v>1061</v>
      </c>
      <c r="D315" s="36" t="s">
        <v>1062</v>
      </c>
      <c r="E315" s="35" t="s">
        <v>12</v>
      </c>
      <c r="F315" s="37">
        <v>144</v>
      </c>
      <c r="G315" s="38">
        <v>38.15</v>
      </c>
      <c r="H315" s="38">
        <f t="shared" si="51"/>
        <v>48.4</v>
      </c>
      <c r="I315" s="38">
        <f t="shared" si="52"/>
        <v>6969.6</v>
      </c>
    </row>
    <row r="316" spans="1:9" ht="25.5" outlineLevel="2" x14ac:dyDescent="0.25">
      <c r="A316" s="35" t="s">
        <v>1759</v>
      </c>
      <c r="B316" s="35" t="s">
        <v>948</v>
      </c>
      <c r="C316" s="35" t="s">
        <v>1063</v>
      </c>
      <c r="D316" s="36" t="s">
        <v>1064</v>
      </c>
      <c r="E316" s="35" t="s">
        <v>12</v>
      </c>
      <c r="F316" s="37">
        <v>6</v>
      </c>
      <c r="G316" s="38">
        <v>112.75</v>
      </c>
      <c r="H316" s="38">
        <f t="shared" si="51"/>
        <v>143.06</v>
      </c>
      <c r="I316" s="38">
        <f t="shared" si="52"/>
        <v>858.36</v>
      </c>
    </row>
    <row r="317" spans="1:9" outlineLevel="2" x14ac:dyDescent="0.25">
      <c r="A317" s="35" t="s">
        <v>1760</v>
      </c>
      <c r="B317" s="35" t="s">
        <v>948</v>
      </c>
      <c r="C317" s="35" t="s">
        <v>1066</v>
      </c>
      <c r="D317" s="36" t="s">
        <v>771</v>
      </c>
      <c r="E317" s="35" t="s">
        <v>12</v>
      </c>
      <c r="F317" s="37">
        <v>3</v>
      </c>
      <c r="G317" s="38">
        <v>110.47</v>
      </c>
      <c r="H317" s="38">
        <f t="shared" si="51"/>
        <v>140.16999999999999</v>
      </c>
      <c r="I317" s="38">
        <f t="shared" si="52"/>
        <v>420.51</v>
      </c>
    </row>
    <row r="318" spans="1:9" ht="38.25" outlineLevel="2" x14ac:dyDescent="0.25">
      <c r="A318" s="35" t="s">
        <v>1761</v>
      </c>
      <c r="B318" s="35" t="s">
        <v>948</v>
      </c>
      <c r="C318" s="35" t="s">
        <v>991</v>
      </c>
      <c r="D318" s="36" t="s">
        <v>1571</v>
      </c>
      <c r="E318" s="35" t="s">
        <v>198</v>
      </c>
      <c r="F318" s="37">
        <v>3</v>
      </c>
      <c r="G318" s="38">
        <v>389.67</v>
      </c>
      <c r="H318" s="38">
        <f t="shared" si="51"/>
        <v>494.45</v>
      </c>
      <c r="I318" s="38">
        <f t="shared" si="52"/>
        <v>1483.35</v>
      </c>
    </row>
    <row r="319" spans="1:9" ht="25.5" outlineLevel="2" x14ac:dyDescent="0.25">
      <c r="A319" s="35" t="s">
        <v>1762</v>
      </c>
      <c r="B319" s="35" t="s">
        <v>948</v>
      </c>
      <c r="C319" s="35" t="s">
        <v>1721</v>
      </c>
      <c r="D319" s="36" t="s">
        <v>1722</v>
      </c>
      <c r="E319" s="35" t="s">
        <v>218</v>
      </c>
      <c r="F319" s="37">
        <v>1</v>
      </c>
      <c r="G319" s="38">
        <v>2273.2199999999998</v>
      </c>
      <c r="H319" s="38">
        <f t="shared" si="51"/>
        <v>2884.48</v>
      </c>
      <c r="I319" s="38">
        <f t="shared" si="52"/>
        <v>2884.48</v>
      </c>
    </row>
    <row r="320" spans="1:9" ht="38.25" outlineLevel="2" x14ac:dyDescent="0.25">
      <c r="A320" s="35" t="s">
        <v>1763</v>
      </c>
      <c r="B320" s="35" t="s">
        <v>948</v>
      </c>
      <c r="C320" s="35" t="s">
        <v>1723</v>
      </c>
      <c r="D320" s="36" t="s">
        <v>1724</v>
      </c>
      <c r="E320" s="35" t="s">
        <v>198</v>
      </c>
      <c r="F320" s="37">
        <v>1</v>
      </c>
      <c r="G320" s="38">
        <v>37928.44</v>
      </c>
      <c r="H320" s="38">
        <f t="shared" si="51"/>
        <v>48127.39</v>
      </c>
      <c r="I320" s="38">
        <f t="shared" si="52"/>
        <v>48127.39</v>
      </c>
    </row>
    <row r="321" spans="1:9" ht="25.5" outlineLevel="2" x14ac:dyDescent="0.25">
      <c r="A321" s="35" t="s">
        <v>1764</v>
      </c>
      <c r="B321" s="35" t="s">
        <v>948</v>
      </c>
      <c r="C321" s="35" t="s">
        <v>1725</v>
      </c>
      <c r="D321" s="36" t="s">
        <v>1726</v>
      </c>
      <c r="E321" s="35" t="s">
        <v>218</v>
      </c>
      <c r="F321" s="37">
        <v>1</v>
      </c>
      <c r="G321" s="38">
        <v>453.22</v>
      </c>
      <c r="H321" s="38">
        <f t="shared" si="51"/>
        <v>575.09</v>
      </c>
      <c r="I321" s="38">
        <f t="shared" si="52"/>
        <v>575.09</v>
      </c>
    </row>
    <row r="322" spans="1:9" outlineLevel="1" x14ac:dyDescent="0.25">
      <c r="A322" s="39"/>
      <c r="B322" s="39"/>
      <c r="C322" s="39"/>
      <c r="D322" s="40" t="str">
        <f>CONCATENATE("TOTAL DO ITEM - ",A285)</f>
        <v>TOTAL DO ITEM - 30.0</v>
      </c>
      <c r="E322" s="39"/>
      <c r="F322" s="41"/>
      <c r="G322" s="42"/>
      <c r="H322" s="42"/>
      <c r="I322" s="42">
        <f>SUM(I286:I321)</f>
        <v>254732.81999999998</v>
      </c>
    </row>
    <row r="323" spans="1:9" outlineLevel="1" x14ac:dyDescent="0.25">
      <c r="A323" s="31" t="s">
        <v>813</v>
      </c>
      <c r="B323" s="31"/>
      <c r="C323" s="31"/>
      <c r="D323" s="32" t="s">
        <v>1195</v>
      </c>
      <c r="E323" s="31"/>
      <c r="F323" s="33"/>
      <c r="G323" s="34"/>
      <c r="H323" s="34"/>
      <c r="I323" s="34"/>
    </row>
    <row r="324" spans="1:9" ht="89.25" outlineLevel="2" x14ac:dyDescent="0.25">
      <c r="A324" s="35" t="s">
        <v>901</v>
      </c>
      <c r="B324" s="35" t="s">
        <v>8</v>
      </c>
      <c r="C324" s="35" t="s">
        <v>1288</v>
      </c>
      <c r="D324" s="36" t="s">
        <v>716</v>
      </c>
      <c r="E324" s="35" t="s">
        <v>951</v>
      </c>
      <c r="F324" s="37">
        <v>198.88</v>
      </c>
      <c r="G324" s="38">
        <v>5.67</v>
      </c>
      <c r="H324" s="38">
        <f t="shared" ref="H324:H331" si="53">TRUNC(G324*(1+$F$1),2)</f>
        <v>7.19</v>
      </c>
      <c r="I324" s="38">
        <f t="shared" ref="I324:I331" si="54">TRUNC(H324*F324,2)</f>
        <v>1429.94</v>
      </c>
    </row>
    <row r="325" spans="1:9" ht="38.25" outlineLevel="2" x14ac:dyDescent="0.25">
      <c r="A325" s="35" t="s">
        <v>902</v>
      </c>
      <c r="B325" s="35" t="s">
        <v>948</v>
      </c>
      <c r="C325" s="35" t="s">
        <v>1289</v>
      </c>
      <c r="D325" s="36" t="s">
        <v>1206</v>
      </c>
      <c r="E325" s="35" t="s">
        <v>12</v>
      </c>
      <c r="F325" s="37">
        <v>226</v>
      </c>
      <c r="G325" s="38">
        <v>233.96</v>
      </c>
      <c r="H325" s="38">
        <f t="shared" si="53"/>
        <v>296.87</v>
      </c>
      <c r="I325" s="38">
        <f t="shared" si="54"/>
        <v>67092.62</v>
      </c>
    </row>
    <row r="326" spans="1:9" ht="76.5" outlineLevel="2" x14ac:dyDescent="0.25">
      <c r="A326" s="35" t="s">
        <v>1765</v>
      </c>
      <c r="B326" s="43" t="s">
        <v>8</v>
      </c>
      <c r="C326" s="43" t="s">
        <v>1290</v>
      </c>
      <c r="D326" s="46" t="s">
        <v>438</v>
      </c>
      <c r="E326" s="43" t="s">
        <v>951</v>
      </c>
      <c r="F326" s="44">
        <v>149.16</v>
      </c>
      <c r="G326" s="47">
        <v>17.95</v>
      </c>
      <c r="H326" s="38">
        <f t="shared" si="53"/>
        <v>22.77</v>
      </c>
      <c r="I326" s="38">
        <f t="shared" si="54"/>
        <v>3396.37</v>
      </c>
    </row>
    <row r="327" spans="1:9" ht="38.25" outlineLevel="2" x14ac:dyDescent="0.25">
      <c r="A327" s="35" t="s">
        <v>1766</v>
      </c>
      <c r="B327" s="35" t="s">
        <v>8</v>
      </c>
      <c r="C327" s="35" t="s">
        <v>1222</v>
      </c>
      <c r="D327" s="36" t="s">
        <v>460</v>
      </c>
      <c r="E327" s="35" t="s">
        <v>763</v>
      </c>
      <c r="F327" s="37">
        <v>180.8</v>
      </c>
      <c r="G327" s="38">
        <v>15.42</v>
      </c>
      <c r="H327" s="38">
        <f t="shared" si="53"/>
        <v>19.559999999999999</v>
      </c>
      <c r="I327" s="38">
        <f t="shared" si="54"/>
        <v>3536.44</v>
      </c>
    </row>
    <row r="328" spans="1:9" ht="38.25" outlineLevel="2" x14ac:dyDescent="0.25">
      <c r="A328" s="35" t="s">
        <v>1767</v>
      </c>
      <c r="B328" s="35" t="s">
        <v>8</v>
      </c>
      <c r="C328" s="35" t="s">
        <v>1291</v>
      </c>
      <c r="D328" s="36" t="s">
        <v>723</v>
      </c>
      <c r="E328" s="35" t="s">
        <v>951</v>
      </c>
      <c r="F328" s="37">
        <v>5.42</v>
      </c>
      <c r="G328" s="38">
        <v>703.02</v>
      </c>
      <c r="H328" s="38">
        <f t="shared" si="53"/>
        <v>892.06</v>
      </c>
      <c r="I328" s="38">
        <f t="shared" si="54"/>
        <v>4834.96</v>
      </c>
    </row>
    <row r="329" spans="1:9" ht="38.25" outlineLevel="2" x14ac:dyDescent="0.25">
      <c r="A329" s="35" t="s">
        <v>1768</v>
      </c>
      <c r="B329" s="35" t="s">
        <v>8</v>
      </c>
      <c r="C329" s="35" t="s">
        <v>1292</v>
      </c>
      <c r="D329" s="36" t="s">
        <v>1207</v>
      </c>
      <c r="E329" s="35" t="s">
        <v>951</v>
      </c>
      <c r="F329" s="37">
        <v>27.12</v>
      </c>
      <c r="G329" s="38">
        <v>122.19</v>
      </c>
      <c r="H329" s="38">
        <f t="shared" si="53"/>
        <v>155.04</v>
      </c>
      <c r="I329" s="38">
        <f t="shared" si="54"/>
        <v>4204.68</v>
      </c>
    </row>
    <row r="330" spans="1:9" ht="63.75" outlineLevel="2" x14ac:dyDescent="0.25">
      <c r="A330" s="35" t="s">
        <v>1769</v>
      </c>
      <c r="B330" s="35" t="s">
        <v>8</v>
      </c>
      <c r="C330" s="35" t="s">
        <v>1293</v>
      </c>
      <c r="D330" s="36" t="s">
        <v>1208</v>
      </c>
      <c r="E330" s="35" t="s">
        <v>198</v>
      </c>
      <c r="F330" s="37">
        <v>4</v>
      </c>
      <c r="G330" s="38">
        <v>4687.87</v>
      </c>
      <c r="H330" s="38">
        <f t="shared" si="53"/>
        <v>5948.43</v>
      </c>
      <c r="I330" s="38">
        <f t="shared" si="54"/>
        <v>23793.72</v>
      </c>
    </row>
    <row r="331" spans="1:9" outlineLevel="2" x14ac:dyDescent="0.25">
      <c r="A331" s="35" t="s">
        <v>903</v>
      </c>
      <c r="B331" s="35" t="s">
        <v>1326</v>
      </c>
      <c r="C331" s="35" t="s">
        <v>1294</v>
      </c>
      <c r="D331" s="36" t="s">
        <v>1209</v>
      </c>
      <c r="E331" s="35" t="s">
        <v>198</v>
      </c>
      <c r="F331" s="37">
        <v>1</v>
      </c>
      <c r="G331" s="38">
        <v>236.47</v>
      </c>
      <c r="H331" s="38">
        <f t="shared" si="53"/>
        <v>300.05</v>
      </c>
      <c r="I331" s="38">
        <f t="shared" si="54"/>
        <v>300.05</v>
      </c>
    </row>
    <row r="332" spans="1:9" outlineLevel="1" x14ac:dyDescent="0.25">
      <c r="A332" s="39"/>
      <c r="B332" s="39"/>
      <c r="C332" s="39"/>
      <c r="D332" s="40" t="str">
        <f>CONCATENATE("TOTAL DO ITEM - ",A323)</f>
        <v>TOTAL DO ITEM - 31.0</v>
      </c>
      <c r="E332" s="39"/>
      <c r="F332" s="41"/>
      <c r="G332" s="42"/>
      <c r="H332" s="42"/>
      <c r="I332" s="42">
        <f>SUM(I324:I331)</f>
        <v>108588.78000000001</v>
      </c>
    </row>
    <row r="333" spans="1:9" outlineLevel="1" x14ac:dyDescent="0.25">
      <c r="A333" s="31" t="s">
        <v>814</v>
      </c>
      <c r="B333" s="31"/>
      <c r="C333" s="31"/>
      <c r="D333" s="32" t="s">
        <v>922</v>
      </c>
      <c r="E333" s="31"/>
      <c r="F333" s="33"/>
      <c r="G333" s="34"/>
      <c r="H333" s="34"/>
      <c r="I333" s="34"/>
    </row>
    <row r="334" spans="1:9" outlineLevel="2" x14ac:dyDescent="0.25">
      <c r="A334" s="43" t="s">
        <v>904</v>
      </c>
      <c r="B334" s="43" t="s">
        <v>755</v>
      </c>
      <c r="C334" s="43" t="s">
        <v>1295</v>
      </c>
      <c r="D334" s="46" t="s">
        <v>1067</v>
      </c>
      <c r="E334" s="43" t="s">
        <v>951</v>
      </c>
      <c r="F334" s="44">
        <v>99</v>
      </c>
      <c r="G334" s="47">
        <v>164.36</v>
      </c>
      <c r="H334" s="38">
        <f t="shared" ref="H334:H335" si="55">TRUNC(G334*(1+$F$1),2)</f>
        <v>208.55</v>
      </c>
      <c r="I334" s="38">
        <f t="shared" ref="I334:I335" si="56">TRUNC(H334*F334,2)</f>
        <v>20646.45</v>
      </c>
    </row>
    <row r="335" spans="1:9" ht="38.25" outlineLevel="2" x14ac:dyDescent="0.25">
      <c r="A335" s="35" t="s">
        <v>905</v>
      </c>
      <c r="B335" s="35" t="s">
        <v>759</v>
      </c>
      <c r="C335" s="35" t="s">
        <v>1296</v>
      </c>
      <c r="D335" s="36" t="s">
        <v>1210</v>
      </c>
      <c r="E335" s="35" t="s">
        <v>763</v>
      </c>
      <c r="F335" s="37">
        <v>532.5</v>
      </c>
      <c r="G335" s="38">
        <v>235.69</v>
      </c>
      <c r="H335" s="38">
        <f t="shared" si="55"/>
        <v>299.06</v>
      </c>
      <c r="I335" s="38">
        <f t="shared" si="56"/>
        <v>159249.45000000001</v>
      </c>
    </row>
    <row r="336" spans="1:9" outlineLevel="1" x14ac:dyDescent="0.25">
      <c r="A336" s="39"/>
      <c r="B336" s="39"/>
      <c r="C336" s="39"/>
      <c r="D336" s="40" t="str">
        <f>CONCATENATE("TOTAL DO ITEM - ",A333)</f>
        <v>TOTAL DO ITEM - 32.0</v>
      </c>
      <c r="E336" s="39"/>
      <c r="F336" s="41"/>
      <c r="G336" s="42"/>
      <c r="H336" s="42"/>
      <c r="I336" s="42">
        <f>SUM(I334:I335)</f>
        <v>179895.90000000002</v>
      </c>
    </row>
    <row r="337" spans="1:9" x14ac:dyDescent="0.25">
      <c r="A337" s="39"/>
      <c r="B337" s="39"/>
      <c r="C337" s="39"/>
      <c r="D337" s="40" t="s">
        <v>747</v>
      </c>
      <c r="E337" s="39"/>
      <c r="F337" s="41"/>
      <c r="G337" s="42"/>
      <c r="H337" s="42"/>
      <c r="I337" s="42">
        <f>I336+I332+I322+I284+I281+I278+I274+I271+I265+I261+I258+I237+I225</f>
        <v>8182788.879999999</v>
      </c>
    </row>
    <row r="338" spans="1:9" x14ac:dyDescent="0.25">
      <c r="A338" s="168" t="s">
        <v>760</v>
      </c>
      <c r="B338" s="168"/>
      <c r="C338" s="168"/>
      <c r="D338" s="168"/>
      <c r="E338" s="168"/>
      <c r="F338" s="168"/>
      <c r="G338" s="168"/>
      <c r="H338" s="168"/>
      <c r="I338" s="168"/>
    </row>
    <row r="339" spans="1:9" outlineLevel="1" x14ac:dyDescent="0.25">
      <c r="A339" s="31" t="s">
        <v>1331</v>
      </c>
      <c r="B339" s="31"/>
      <c r="C339" s="31"/>
      <c r="D339" s="32" t="s">
        <v>133</v>
      </c>
      <c r="E339" s="31"/>
      <c r="F339" s="33"/>
      <c r="G339" s="34"/>
      <c r="H339" s="34"/>
      <c r="I339" s="34"/>
    </row>
    <row r="340" spans="1:9" ht="25.5" outlineLevel="2" x14ac:dyDescent="0.25">
      <c r="A340" s="35" t="s">
        <v>1408</v>
      </c>
      <c r="B340" s="35" t="s">
        <v>8</v>
      </c>
      <c r="C340" s="35" t="s">
        <v>1257</v>
      </c>
      <c r="D340" s="36" t="s">
        <v>665</v>
      </c>
      <c r="E340" s="35" t="s">
        <v>763</v>
      </c>
      <c r="F340" s="37">
        <v>399.37</v>
      </c>
      <c r="G340" s="38">
        <v>1.86</v>
      </c>
      <c r="H340" s="38">
        <f t="shared" ref="H340:H345" si="57">TRUNC(G340*(1+$F$1),2)</f>
        <v>2.36</v>
      </c>
      <c r="I340" s="38">
        <f t="shared" ref="I340:I345" si="58">TRUNC(H340*F340,2)</f>
        <v>942.51</v>
      </c>
    </row>
    <row r="341" spans="1:9" ht="38.25" outlineLevel="2" x14ac:dyDescent="0.25">
      <c r="A341" s="35" t="s">
        <v>1770</v>
      </c>
      <c r="B341" s="35" t="s">
        <v>8</v>
      </c>
      <c r="C341" s="35" t="s">
        <v>1258</v>
      </c>
      <c r="D341" s="36" t="s">
        <v>664</v>
      </c>
      <c r="E341" s="35" t="s">
        <v>951</v>
      </c>
      <c r="F341" s="37">
        <v>399.37</v>
      </c>
      <c r="G341" s="38">
        <v>123.72</v>
      </c>
      <c r="H341" s="38">
        <f t="shared" si="57"/>
        <v>156.97999999999999</v>
      </c>
      <c r="I341" s="38">
        <f t="shared" si="58"/>
        <v>62693.1</v>
      </c>
    </row>
    <row r="342" spans="1:9" ht="38.25" outlineLevel="2" x14ac:dyDescent="0.25">
      <c r="A342" s="35" t="s">
        <v>1771</v>
      </c>
      <c r="B342" s="35" t="s">
        <v>8</v>
      </c>
      <c r="C342" s="35" t="s">
        <v>1297</v>
      </c>
      <c r="D342" s="36" t="s">
        <v>277</v>
      </c>
      <c r="E342" s="35" t="s">
        <v>763</v>
      </c>
      <c r="F342" s="37">
        <v>28.5</v>
      </c>
      <c r="G342" s="38">
        <v>102.07</v>
      </c>
      <c r="H342" s="38">
        <f t="shared" si="57"/>
        <v>129.51</v>
      </c>
      <c r="I342" s="38">
        <f t="shared" si="58"/>
        <v>3691.03</v>
      </c>
    </row>
    <row r="343" spans="1:9" ht="51" outlineLevel="2" x14ac:dyDescent="0.25">
      <c r="A343" s="35" t="s">
        <v>1772</v>
      </c>
      <c r="B343" s="35" t="s">
        <v>8</v>
      </c>
      <c r="C343" s="35" t="s">
        <v>2924</v>
      </c>
      <c r="D343" s="36" t="s">
        <v>2925</v>
      </c>
      <c r="E343" s="35" t="s">
        <v>43</v>
      </c>
      <c r="F343" s="37">
        <v>90</v>
      </c>
      <c r="G343" s="38">
        <v>15.38</v>
      </c>
      <c r="H343" s="38">
        <f t="shared" si="57"/>
        <v>19.510000000000002</v>
      </c>
      <c r="I343" s="38">
        <f t="shared" si="58"/>
        <v>1755.9</v>
      </c>
    </row>
    <row r="344" spans="1:9" ht="51" outlineLevel="2" x14ac:dyDescent="0.25">
      <c r="A344" s="35" t="s">
        <v>1773</v>
      </c>
      <c r="B344" s="35" t="s">
        <v>8</v>
      </c>
      <c r="C344" s="35" t="s">
        <v>1264</v>
      </c>
      <c r="D344" s="36" t="s">
        <v>280</v>
      </c>
      <c r="E344" s="35" t="s">
        <v>43</v>
      </c>
      <c r="F344" s="37">
        <v>11908</v>
      </c>
      <c r="G344" s="38">
        <v>11.75</v>
      </c>
      <c r="H344" s="38">
        <f t="shared" si="57"/>
        <v>14.9</v>
      </c>
      <c r="I344" s="38">
        <f t="shared" si="58"/>
        <v>177429.2</v>
      </c>
    </row>
    <row r="345" spans="1:9" ht="38.25" outlineLevel="2" x14ac:dyDescent="0.25">
      <c r="A345" s="35" t="s">
        <v>1774</v>
      </c>
      <c r="B345" s="35" t="s">
        <v>8</v>
      </c>
      <c r="C345" s="35" t="s">
        <v>1265</v>
      </c>
      <c r="D345" s="36" t="s">
        <v>278</v>
      </c>
      <c r="E345" s="35" t="s">
        <v>951</v>
      </c>
      <c r="F345" s="37">
        <v>159.80000000000001</v>
      </c>
      <c r="G345" s="38">
        <v>648.51</v>
      </c>
      <c r="H345" s="38">
        <f t="shared" si="57"/>
        <v>822.89</v>
      </c>
      <c r="I345" s="38">
        <f t="shared" si="58"/>
        <v>131497.82</v>
      </c>
    </row>
    <row r="346" spans="1:9" outlineLevel="1" x14ac:dyDescent="0.25">
      <c r="A346" s="39"/>
      <c r="B346" s="39"/>
      <c r="C346" s="39"/>
      <c r="D346" s="40" t="str">
        <f>CONCATENATE("TOTAL DO ITEM - ",A339)</f>
        <v>TOTAL DO ITEM - 33.0</v>
      </c>
      <c r="E346" s="39"/>
      <c r="F346" s="41"/>
      <c r="G346" s="42"/>
      <c r="H346" s="42"/>
      <c r="I346" s="42">
        <f>SUM(I340:I345)</f>
        <v>378009.56</v>
      </c>
    </row>
    <row r="347" spans="1:9" outlineLevel="1" x14ac:dyDescent="0.25">
      <c r="A347" s="31" t="s">
        <v>1332</v>
      </c>
      <c r="B347" s="31"/>
      <c r="C347" s="31"/>
      <c r="D347" s="32" t="s">
        <v>761</v>
      </c>
      <c r="E347" s="31"/>
      <c r="F347" s="33"/>
      <c r="G347" s="34"/>
      <c r="H347" s="34"/>
      <c r="I347" s="34"/>
    </row>
    <row r="348" spans="1:9" ht="76.5" outlineLevel="2" x14ac:dyDescent="0.25">
      <c r="A348" s="43" t="s">
        <v>1409</v>
      </c>
      <c r="B348" s="43" t="s">
        <v>948</v>
      </c>
      <c r="C348" s="43" t="s">
        <v>2878</v>
      </c>
      <c r="D348" s="46" t="s">
        <v>2879</v>
      </c>
      <c r="E348" s="43" t="s">
        <v>198</v>
      </c>
      <c r="F348" s="44">
        <v>1</v>
      </c>
      <c r="G348" s="47">
        <v>2431671.19</v>
      </c>
      <c r="H348" s="38">
        <f>TRUNC(G348*(1+$F$2),2)</f>
        <v>2696495.25</v>
      </c>
      <c r="I348" s="38">
        <f t="shared" ref="I348" si="59">TRUNC(H348*F348,2)</f>
        <v>2696495.25</v>
      </c>
    </row>
    <row r="349" spans="1:9" outlineLevel="1" x14ac:dyDescent="0.25">
      <c r="A349" s="39"/>
      <c r="B349" s="39"/>
      <c r="C349" s="39"/>
      <c r="D349" s="40" t="str">
        <f>CONCATENATE("TOTAL DO ITEM - ",A347)</f>
        <v>TOTAL DO ITEM - 34.0</v>
      </c>
      <c r="E349" s="39"/>
      <c r="F349" s="41"/>
      <c r="G349" s="42"/>
      <c r="H349" s="42"/>
      <c r="I349" s="42">
        <f>SUM(I348)</f>
        <v>2696495.25</v>
      </c>
    </row>
    <row r="350" spans="1:9" outlineLevel="1" x14ac:dyDescent="0.25">
      <c r="A350" s="31" t="s">
        <v>1333</v>
      </c>
      <c r="B350" s="31"/>
      <c r="C350" s="31"/>
      <c r="D350" s="32" t="s">
        <v>751</v>
      </c>
      <c r="E350" s="31"/>
      <c r="F350" s="33"/>
      <c r="G350" s="34"/>
      <c r="H350" s="34"/>
      <c r="I350" s="34"/>
    </row>
    <row r="351" spans="1:9" ht="25.5" outlineLevel="2" x14ac:dyDescent="0.25">
      <c r="A351" s="43" t="s">
        <v>1410</v>
      </c>
      <c r="B351" s="43" t="s">
        <v>948</v>
      </c>
      <c r="C351" s="43" t="s">
        <v>1727</v>
      </c>
      <c r="D351" s="46" t="s">
        <v>1728</v>
      </c>
      <c r="E351" s="43" t="s">
        <v>198</v>
      </c>
      <c r="F351" s="44">
        <v>1</v>
      </c>
      <c r="G351" s="47">
        <v>377761.23</v>
      </c>
      <c r="H351" s="38">
        <f t="shared" ref="H351:H352" si="60">TRUNC(G351*(1+$F$1),2)</f>
        <v>479341.22</v>
      </c>
      <c r="I351" s="38">
        <f t="shared" ref="I351:I352" si="61">TRUNC(H351*F351,2)</f>
        <v>479341.22</v>
      </c>
    </row>
    <row r="352" spans="1:9" ht="25.5" outlineLevel="2" x14ac:dyDescent="0.25">
      <c r="A352" s="43" t="s">
        <v>1411</v>
      </c>
      <c r="B352" s="43" t="s">
        <v>948</v>
      </c>
      <c r="C352" s="43" t="s">
        <v>1729</v>
      </c>
      <c r="D352" s="46" t="s">
        <v>1730</v>
      </c>
      <c r="E352" s="43" t="s">
        <v>198</v>
      </c>
      <c r="F352" s="44">
        <v>1</v>
      </c>
      <c r="G352" s="47">
        <v>68653.22</v>
      </c>
      <c r="H352" s="38">
        <f t="shared" si="60"/>
        <v>87114.07</v>
      </c>
      <c r="I352" s="38">
        <f t="shared" si="61"/>
        <v>87114.07</v>
      </c>
    </row>
    <row r="353" spans="1:9" outlineLevel="1" x14ac:dyDescent="0.25">
      <c r="A353" s="39"/>
      <c r="B353" s="39"/>
      <c r="C353" s="39"/>
      <c r="D353" s="40" t="str">
        <f>CONCATENATE("TOTAL DO ITEM - ",A350)</f>
        <v>TOTAL DO ITEM - 35.0</v>
      </c>
      <c r="E353" s="39"/>
      <c r="F353" s="41"/>
      <c r="G353" s="42"/>
      <c r="H353" s="42"/>
      <c r="I353" s="42">
        <f>SUM(I351:I352)</f>
        <v>566455.29</v>
      </c>
    </row>
    <row r="354" spans="1:9" outlineLevel="1" x14ac:dyDescent="0.25">
      <c r="A354" s="31" t="s">
        <v>1334</v>
      </c>
      <c r="B354" s="31"/>
      <c r="C354" s="31"/>
      <c r="D354" s="32" t="s">
        <v>752</v>
      </c>
      <c r="E354" s="31"/>
      <c r="F354" s="33"/>
      <c r="G354" s="34"/>
      <c r="H354" s="34"/>
      <c r="I354" s="34"/>
    </row>
    <row r="355" spans="1:9" ht="38.25" outlineLevel="2" x14ac:dyDescent="0.25">
      <c r="A355" s="35" t="s">
        <v>1412</v>
      </c>
      <c r="B355" s="43" t="s">
        <v>8</v>
      </c>
      <c r="C355" s="43" t="s">
        <v>1244</v>
      </c>
      <c r="D355" s="36" t="s">
        <v>667</v>
      </c>
      <c r="E355" s="35" t="s">
        <v>763</v>
      </c>
      <c r="F355" s="44">
        <v>20</v>
      </c>
      <c r="G355" s="38">
        <v>308.39</v>
      </c>
      <c r="H355" s="38">
        <f t="shared" ref="H355:H367" si="62">TRUNC(G355*(1+$F$1),2)</f>
        <v>391.31</v>
      </c>
      <c r="I355" s="38">
        <f t="shared" ref="I355:I367" si="63">TRUNC(H355*F355,2)</f>
        <v>7826.2</v>
      </c>
    </row>
    <row r="356" spans="1:9" ht="51" outlineLevel="2" x14ac:dyDescent="0.25">
      <c r="A356" s="35" t="s">
        <v>1413</v>
      </c>
      <c r="B356" s="43" t="s">
        <v>8</v>
      </c>
      <c r="C356" s="43" t="s">
        <v>1245</v>
      </c>
      <c r="D356" s="36" t="s">
        <v>445</v>
      </c>
      <c r="E356" s="35" t="s">
        <v>763</v>
      </c>
      <c r="F356" s="44">
        <v>41.64</v>
      </c>
      <c r="G356" s="38">
        <v>78.209999999999994</v>
      </c>
      <c r="H356" s="38">
        <f t="shared" si="62"/>
        <v>99.24</v>
      </c>
      <c r="I356" s="38">
        <f t="shared" si="63"/>
        <v>4132.3500000000004</v>
      </c>
    </row>
    <row r="357" spans="1:9" ht="51" outlineLevel="2" x14ac:dyDescent="0.25">
      <c r="A357" s="35" t="s">
        <v>1414</v>
      </c>
      <c r="B357" s="43" t="s">
        <v>8</v>
      </c>
      <c r="C357" s="43" t="s">
        <v>1246</v>
      </c>
      <c r="D357" s="36" t="s">
        <v>451</v>
      </c>
      <c r="E357" s="35" t="s">
        <v>763</v>
      </c>
      <c r="F357" s="44">
        <v>83.28</v>
      </c>
      <c r="G357" s="38">
        <v>5.56</v>
      </c>
      <c r="H357" s="38">
        <f t="shared" si="62"/>
        <v>7.05</v>
      </c>
      <c r="I357" s="38">
        <f t="shared" si="63"/>
        <v>587.12</v>
      </c>
    </row>
    <row r="358" spans="1:9" ht="76.5" outlineLevel="2" x14ac:dyDescent="0.25">
      <c r="A358" s="35" t="s">
        <v>1415</v>
      </c>
      <c r="B358" s="43" t="s">
        <v>8</v>
      </c>
      <c r="C358" s="43" t="s">
        <v>1247</v>
      </c>
      <c r="D358" s="36" t="s">
        <v>140</v>
      </c>
      <c r="E358" s="35" t="s">
        <v>763</v>
      </c>
      <c r="F358" s="44">
        <v>83.28</v>
      </c>
      <c r="G358" s="38">
        <v>30.14</v>
      </c>
      <c r="H358" s="38">
        <f t="shared" si="62"/>
        <v>38.24</v>
      </c>
      <c r="I358" s="38">
        <f t="shared" si="63"/>
        <v>3184.62</v>
      </c>
    </row>
    <row r="359" spans="1:9" ht="25.5" outlineLevel="2" x14ac:dyDescent="0.25">
      <c r="A359" s="35" t="s">
        <v>1416</v>
      </c>
      <c r="B359" s="43" t="s">
        <v>8</v>
      </c>
      <c r="C359" s="43" t="s">
        <v>1248</v>
      </c>
      <c r="D359" s="36" t="s">
        <v>189</v>
      </c>
      <c r="E359" s="35" t="s">
        <v>763</v>
      </c>
      <c r="F359" s="44">
        <v>36.4</v>
      </c>
      <c r="G359" s="38">
        <v>58.82</v>
      </c>
      <c r="H359" s="38">
        <f t="shared" si="62"/>
        <v>74.63</v>
      </c>
      <c r="I359" s="38">
        <f t="shared" si="63"/>
        <v>2716.53</v>
      </c>
    </row>
    <row r="360" spans="1:9" ht="38.25" outlineLevel="2" x14ac:dyDescent="0.25">
      <c r="A360" s="35" t="s">
        <v>1417</v>
      </c>
      <c r="B360" s="43" t="s">
        <v>754</v>
      </c>
      <c r="C360" s="43" t="s">
        <v>994</v>
      </c>
      <c r="D360" s="36" t="s">
        <v>753</v>
      </c>
      <c r="E360" s="35" t="s">
        <v>763</v>
      </c>
      <c r="F360" s="44">
        <v>20</v>
      </c>
      <c r="G360" s="38">
        <v>164.61</v>
      </c>
      <c r="H360" s="38">
        <f t="shared" si="62"/>
        <v>208.87</v>
      </c>
      <c r="I360" s="38">
        <f t="shared" si="63"/>
        <v>4177.3999999999996</v>
      </c>
    </row>
    <row r="361" spans="1:9" ht="25.5" outlineLevel="2" x14ac:dyDescent="0.25">
      <c r="A361" s="35" t="s">
        <v>1418</v>
      </c>
      <c r="B361" s="43" t="s">
        <v>8</v>
      </c>
      <c r="C361" s="43" t="s">
        <v>1249</v>
      </c>
      <c r="D361" s="36" t="s">
        <v>137</v>
      </c>
      <c r="E361" s="35" t="s">
        <v>763</v>
      </c>
      <c r="F361" s="44">
        <v>83.28</v>
      </c>
      <c r="G361" s="38">
        <v>1.8</v>
      </c>
      <c r="H361" s="38">
        <f t="shared" si="62"/>
        <v>2.2799999999999998</v>
      </c>
      <c r="I361" s="38">
        <f t="shared" si="63"/>
        <v>189.87</v>
      </c>
    </row>
    <row r="362" spans="1:9" ht="25.5" outlineLevel="2" x14ac:dyDescent="0.25">
      <c r="A362" s="35" t="s">
        <v>1419</v>
      </c>
      <c r="B362" s="43" t="s">
        <v>8</v>
      </c>
      <c r="C362" s="43" t="s">
        <v>1250</v>
      </c>
      <c r="D362" s="36" t="s">
        <v>138</v>
      </c>
      <c r="E362" s="35" t="s">
        <v>763</v>
      </c>
      <c r="F362" s="44">
        <v>83.28</v>
      </c>
      <c r="G362" s="38">
        <v>12.69</v>
      </c>
      <c r="H362" s="38">
        <f t="shared" si="62"/>
        <v>16.100000000000001</v>
      </c>
      <c r="I362" s="38">
        <f t="shared" si="63"/>
        <v>1340.8</v>
      </c>
    </row>
    <row r="363" spans="1:9" outlineLevel="2" x14ac:dyDescent="0.25">
      <c r="A363" s="35" t="s">
        <v>1420</v>
      </c>
      <c r="B363" s="43" t="s">
        <v>755</v>
      </c>
      <c r="C363" s="43" t="s">
        <v>1298</v>
      </c>
      <c r="D363" s="36" t="s">
        <v>1003</v>
      </c>
      <c r="E363" s="35" t="s">
        <v>763</v>
      </c>
      <c r="F363" s="44">
        <v>3.36</v>
      </c>
      <c r="G363" s="38">
        <v>693.37</v>
      </c>
      <c r="H363" s="38">
        <f t="shared" si="62"/>
        <v>879.81</v>
      </c>
      <c r="I363" s="38">
        <f t="shared" si="63"/>
        <v>2956.16</v>
      </c>
    </row>
    <row r="364" spans="1:9" ht="63.75" outlineLevel="2" x14ac:dyDescent="0.25">
      <c r="A364" s="35" t="s">
        <v>1421</v>
      </c>
      <c r="B364" s="43" t="s">
        <v>8</v>
      </c>
      <c r="C364" s="43" t="s">
        <v>1299</v>
      </c>
      <c r="D364" s="46" t="s">
        <v>247</v>
      </c>
      <c r="E364" s="43" t="s">
        <v>185</v>
      </c>
      <c r="F364" s="44">
        <v>8</v>
      </c>
      <c r="G364" s="47">
        <v>202.95</v>
      </c>
      <c r="H364" s="38">
        <f t="shared" si="62"/>
        <v>257.52</v>
      </c>
      <c r="I364" s="38">
        <f t="shared" si="63"/>
        <v>2060.16</v>
      </c>
    </row>
    <row r="365" spans="1:9" ht="38.25" outlineLevel="2" x14ac:dyDescent="0.25">
      <c r="A365" s="35" t="s">
        <v>1422</v>
      </c>
      <c r="B365" s="43" t="s">
        <v>948</v>
      </c>
      <c r="C365" s="43" t="s">
        <v>1069</v>
      </c>
      <c r="D365" s="46" t="s">
        <v>1070</v>
      </c>
      <c r="E365" s="43" t="s">
        <v>198</v>
      </c>
      <c r="F365" s="44">
        <v>2</v>
      </c>
      <c r="G365" s="47">
        <v>85671.2</v>
      </c>
      <c r="H365" s="38">
        <f>TRUNC(G365*(1+$F$2),2)</f>
        <v>95001.32</v>
      </c>
      <c r="I365" s="38">
        <f t="shared" si="63"/>
        <v>190002.64</v>
      </c>
    </row>
    <row r="366" spans="1:9" ht="51" outlineLevel="2" x14ac:dyDescent="0.25">
      <c r="A366" s="35" t="s">
        <v>1423</v>
      </c>
      <c r="B366" s="43" t="s">
        <v>948</v>
      </c>
      <c r="C366" s="43" t="s">
        <v>1072</v>
      </c>
      <c r="D366" s="36" t="s">
        <v>1073</v>
      </c>
      <c r="E366" s="35" t="s">
        <v>198</v>
      </c>
      <c r="F366" s="44">
        <v>9</v>
      </c>
      <c r="G366" s="38">
        <v>155120.26</v>
      </c>
      <c r="H366" s="38">
        <f>TRUNC(G366*(1+$F$2),2)</f>
        <v>172013.81</v>
      </c>
      <c r="I366" s="38">
        <f t="shared" si="63"/>
        <v>1548124.29</v>
      </c>
    </row>
    <row r="367" spans="1:9" ht="25.5" outlineLevel="2" x14ac:dyDescent="0.25">
      <c r="A367" s="35" t="s">
        <v>1424</v>
      </c>
      <c r="B367" s="43" t="s">
        <v>948</v>
      </c>
      <c r="C367" s="43" t="s">
        <v>1016</v>
      </c>
      <c r="D367" s="46" t="s">
        <v>1017</v>
      </c>
      <c r="E367" s="43" t="s">
        <v>12</v>
      </c>
      <c r="F367" s="44">
        <v>2</v>
      </c>
      <c r="G367" s="47">
        <v>2707.82</v>
      </c>
      <c r="H367" s="38">
        <f t="shared" si="62"/>
        <v>3435.95</v>
      </c>
      <c r="I367" s="38">
        <f t="shared" si="63"/>
        <v>6871.9</v>
      </c>
    </row>
    <row r="368" spans="1:9" outlineLevel="1" x14ac:dyDescent="0.25">
      <c r="A368" s="39"/>
      <c r="B368" s="39"/>
      <c r="C368" s="39"/>
      <c r="D368" s="40" t="str">
        <f>CONCATENATE("TOTAL DO ITEM - ",A354)</f>
        <v>TOTAL DO ITEM - 36.0</v>
      </c>
      <c r="E368" s="39"/>
      <c r="F368" s="41"/>
      <c r="G368" s="42"/>
      <c r="H368" s="42"/>
      <c r="I368" s="42">
        <f>SUM(I355:I367)</f>
        <v>1774170.04</v>
      </c>
    </row>
    <row r="369" spans="1:9" outlineLevel="1" x14ac:dyDescent="0.25">
      <c r="A369" s="31" t="s">
        <v>815</v>
      </c>
      <c r="B369" s="31"/>
      <c r="C369" s="31"/>
      <c r="D369" s="32" t="s">
        <v>22</v>
      </c>
      <c r="E369" s="31"/>
      <c r="F369" s="33"/>
      <c r="G369" s="34"/>
      <c r="H369" s="34"/>
      <c r="I369" s="34"/>
    </row>
    <row r="370" spans="1:9" ht="38.25" outlineLevel="2" x14ac:dyDescent="0.25">
      <c r="A370" s="35" t="s">
        <v>906</v>
      </c>
      <c r="B370" s="35" t="s">
        <v>8</v>
      </c>
      <c r="C370" s="35" t="s">
        <v>1227</v>
      </c>
      <c r="D370" s="36" t="s">
        <v>303</v>
      </c>
      <c r="E370" s="35" t="s">
        <v>12</v>
      </c>
      <c r="F370" s="37">
        <v>30</v>
      </c>
      <c r="G370" s="38">
        <v>10.31</v>
      </c>
      <c r="H370" s="38">
        <f t="shared" ref="H370:H403" si="64">TRUNC(G370*(1+$F$1),2)</f>
        <v>13.08</v>
      </c>
      <c r="I370" s="38">
        <f t="shared" ref="I370:I403" si="65">TRUNC(H370*F370,2)</f>
        <v>392.4</v>
      </c>
    </row>
    <row r="371" spans="1:9" outlineLevel="2" x14ac:dyDescent="0.25">
      <c r="A371" s="35" t="s">
        <v>923</v>
      </c>
      <c r="B371" s="43" t="s">
        <v>737</v>
      </c>
      <c r="C371" s="43" t="s">
        <v>1228</v>
      </c>
      <c r="D371" s="46" t="s">
        <v>757</v>
      </c>
      <c r="E371" s="43" t="s">
        <v>953</v>
      </c>
      <c r="F371" s="44">
        <v>6</v>
      </c>
      <c r="G371" s="47">
        <v>195.94</v>
      </c>
      <c r="H371" s="38">
        <f t="shared" si="64"/>
        <v>248.62</v>
      </c>
      <c r="I371" s="38">
        <f t="shared" si="65"/>
        <v>1491.72</v>
      </c>
    </row>
    <row r="372" spans="1:9" outlineLevel="2" x14ac:dyDescent="0.25">
      <c r="A372" s="35" t="s">
        <v>924</v>
      </c>
      <c r="B372" s="35" t="s">
        <v>220</v>
      </c>
      <c r="C372" s="35" t="s">
        <v>1229</v>
      </c>
      <c r="D372" s="36" t="s">
        <v>957</v>
      </c>
      <c r="E372" s="35" t="s">
        <v>218</v>
      </c>
      <c r="F372" s="37">
        <v>4</v>
      </c>
      <c r="G372" s="38">
        <v>86.11</v>
      </c>
      <c r="H372" s="38">
        <f t="shared" si="64"/>
        <v>109.26</v>
      </c>
      <c r="I372" s="38">
        <f t="shared" si="65"/>
        <v>437.04</v>
      </c>
    </row>
    <row r="373" spans="1:9" ht="25.5" outlineLevel="2" x14ac:dyDescent="0.25">
      <c r="A373" s="35" t="s">
        <v>925</v>
      </c>
      <c r="B373" s="43" t="s">
        <v>8</v>
      </c>
      <c r="C373" s="43" t="s">
        <v>1230</v>
      </c>
      <c r="D373" s="46" t="s">
        <v>306</v>
      </c>
      <c r="E373" s="43" t="s">
        <v>12</v>
      </c>
      <c r="F373" s="44">
        <v>100</v>
      </c>
      <c r="G373" s="47">
        <v>17.399999999999999</v>
      </c>
      <c r="H373" s="38">
        <f t="shared" si="64"/>
        <v>22.07</v>
      </c>
      <c r="I373" s="38">
        <f t="shared" si="65"/>
        <v>2207</v>
      </c>
    </row>
    <row r="374" spans="1:9" ht="38.25" outlineLevel="2" x14ac:dyDescent="0.25">
      <c r="A374" s="35" t="s">
        <v>926</v>
      </c>
      <c r="B374" s="35" t="s">
        <v>8</v>
      </c>
      <c r="C374" s="35" t="s">
        <v>1300</v>
      </c>
      <c r="D374" s="36" t="s">
        <v>294</v>
      </c>
      <c r="E374" s="35" t="s">
        <v>12</v>
      </c>
      <c r="F374" s="37">
        <v>200</v>
      </c>
      <c r="G374" s="38">
        <v>8.44</v>
      </c>
      <c r="H374" s="38">
        <f t="shared" si="64"/>
        <v>10.7</v>
      </c>
      <c r="I374" s="38">
        <f t="shared" si="65"/>
        <v>2140</v>
      </c>
    </row>
    <row r="375" spans="1:9" ht="38.25" outlineLevel="2" x14ac:dyDescent="0.25">
      <c r="A375" s="35" t="s">
        <v>927</v>
      </c>
      <c r="B375" s="35" t="s">
        <v>8</v>
      </c>
      <c r="C375" s="35" t="s">
        <v>1278</v>
      </c>
      <c r="D375" s="36" t="s">
        <v>317</v>
      </c>
      <c r="E375" s="35" t="s">
        <v>12</v>
      </c>
      <c r="F375" s="37">
        <v>108</v>
      </c>
      <c r="G375" s="38">
        <v>203.06</v>
      </c>
      <c r="H375" s="38">
        <f t="shared" si="64"/>
        <v>257.66000000000003</v>
      </c>
      <c r="I375" s="38">
        <f t="shared" si="65"/>
        <v>27827.279999999999</v>
      </c>
    </row>
    <row r="376" spans="1:9" ht="38.25" outlineLevel="2" x14ac:dyDescent="0.25">
      <c r="A376" s="35" t="s">
        <v>1425</v>
      </c>
      <c r="B376" s="35" t="s">
        <v>8</v>
      </c>
      <c r="C376" s="35" t="s">
        <v>1231</v>
      </c>
      <c r="D376" s="36" t="s">
        <v>316</v>
      </c>
      <c r="E376" s="35" t="s">
        <v>12</v>
      </c>
      <c r="F376" s="37">
        <v>174</v>
      </c>
      <c r="G376" s="38">
        <v>103.49</v>
      </c>
      <c r="H376" s="38">
        <f t="shared" si="64"/>
        <v>131.31</v>
      </c>
      <c r="I376" s="38">
        <f t="shared" si="65"/>
        <v>22847.94</v>
      </c>
    </row>
    <row r="377" spans="1:9" ht="38.25" outlineLevel="2" x14ac:dyDescent="0.25">
      <c r="A377" s="35" t="s">
        <v>1426</v>
      </c>
      <c r="B377" s="35" t="s">
        <v>8</v>
      </c>
      <c r="C377" s="35" t="s">
        <v>1232</v>
      </c>
      <c r="D377" s="36" t="s">
        <v>315</v>
      </c>
      <c r="E377" s="35" t="s">
        <v>12</v>
      </c>
      <c r="F377" s="37">
        <v>30</v>
      </c>
      <c r="G377" s="38">
        <v>56.88</v>
      </c>
      <c r="H377" s="38">
        <f t="shared" si="64"/>
        <v>72.17</v>
      </c>
      <c r="I377" s="38">
        <f t="shared" si="65"/>
        <v>2165.1</v>
      </c>
    </row>
    <row r="378" spans="1:9" ht="38.25" outlineLevel="2" x14ac:dyDescent="0.25">
      <c r="A378" s="35" t="s">
        <v>1427</v>
      </c>
      <c r="B378" s="35" t="s">
        <v>8</v>
      </c>
      <c r="C378" s="35" t="s">
        <v>1279</v>
      </c>
      <c r="D378" s="36" t="s">
        <v>314</v>
      </c>
      <c r="E378" s="35" t="s">
        <v>12</v>
      </c>
      <c r="F378" s="37">
        <v>900</v>
      </c>
      <c r="G378" s="38">
        <v>18.66</v>
      </c>
      <c r="H378" s="38">
        <f t="shared" si="64"/>
        <v>23.67</v>
      </c>
      <c r="I378" s="38">
        <f t="shared" si="65"/>
        <v>21303</v>
      </c>
    </row>
    <row r="379" spans="1:9" ht="38.25" outlineLevel="2" x14ac:dyDescent="0.25">
      <c r="A379" s="35" t="s">
        <v>1428</v>
      </c>
      <c r="B379" s="35" t="s">
        <v>8</v>
      </c>
      <c r="C379" s="35" t="s">
        <v>1233</v>
      </c>
      <c r="D379" s="36" t="s">
        <v>145</v>
      </c>
      <c r="E379" s="35" t="s">
        <v>12</v>
      </c>
      <c r="F379" s="37">
        <v>3100</v>
      </c>
      <c r="G379" s="38">
        <v>6.82</v>
      </c>
      <c r="H379" s="38">
        <f t="shared" si="64"/>
        <v>8.65</v>
      </c>
      <c r="I379" s="38">
        <f t="shared" si="65"/>
        <v>26815</v>
      </c>
    </row>
    <row r="380" spans="1:9" ht="38.25" outlineLevel="2" x14ac:dyDescent="0.25">
      <c r="A380" s="35" t="s">
        <v>1429</v>
      </c>
      <c r="B380" s="35" t="s">
        <v>8</v>
      </c>
      <c r="C380" s="35" t="s">
        <v>1234</v>
      </c>
      <c r="D380" s="36" t="s">
        <v>144</v>
      </c>
      <c r="E380" s="35" t="s">
        <v>12</v>
      </c>
      <c r="F380" s="37">
        <v>400</v>
      </c>
      <c r="G380" s="38">
        <v>4.1100000000000003</v>
      </c>
      <c r="H380" s="38">
        <f t="shared" si="64"/>
        <v>5.21</v>
      </c>
      <c r="I380" s="38">
        <f t="shared" si="65"/>
        <v>2084</v>
      </c>
    </row>
    <row r="381" spans="1:9" ht="38.25" outlineLevel="2" x14ac:dyDescent="0.25">
      <c r="A381" s="35" t="s">
        <v>1430</v>
      </c>
      <c r="B381" s="35" t="s">
        <v>8</v>
      </c>
      <c r="C381" s="35" t="s">
        <v>1281</v>
      </c>
      <c r="D381" s="36" t="s">
        <v>695</v>
      </c>
      <c r="E381" s="35" t="s">
        <v>198</v>
      </c>
      <c r="F381" s="37">
        <v>6</v>
      </c>
      <c r="G381" s="38">
        <v>4570.68</v>
      </c>
      <c r="H381" s="38">
        <f t="shared" si="64"/>
        <v>5799.73</v>
      </c>
      <c r="I381" s="38">
        <f t="shared" si="65"/>
        <v>34798.379999999997</v>
      </c>
    </row>
    <row r="382" spans="1:9" ht="38.25" outlineLevel="2" x14ac:dyDescent="0.25">
      <c r="A382" s="35" t="s">
        <v>1431</v>
      </c>
      <c r="B382" s="43" t="s">
        <v>8</v>
      </c>
      <c r="C382" s="43" t="s">
        <v>1282</v>
      </c>
      <c r="D382" s="46" t="s">
        <v>694</v>
      </c>
      <c r="E382" s="43" t="s">
        <v>198</v>
      </c>
      <c r="F382" s="44">
        <v>5</v>
      </c>
      <c r="G382" s="47">
        <v>4007.26</v>
      </c>
      <c r="H382" s="38">
        <f t="shared" si="64"/>
        <v>5084.8100000000004</v>
      </c>
      <c r="I382" s="38">
        <f t="shared" si="65"/>
        <v>25424.05</v>
      </c>
    </row>
    <row r="383" spans="1:9" ht="38.25" outlineLevel="2" x14ac:dyDescent="0.25">
      <c r="A383" s="35" t="s">
        <v>1432</v>
      </c>
      <c r="B383" s="35" t="s">
        <v>8</v>
      </c>
      <c r="C383" s="35" t="s">
        <v>1235</v>
      </c>
      <c r="D383" s="36" t="s">
        <v>319</v>
      </c>
      <c r="E383" s="35" t="s">
        <v>198</v>
      </c>
      <c r="F383" s="37">
        <v>20</v>
      </c>
      <c r="G383" s="38">
        <v>26.98</v>
      </c>
      <c r="H383" s="38">
        <f t="shared" si="64"/>
        <v>34.229999999999997</v>
      </c>
      <c r="I383" s="38">
        <f t="shared" si="65"/>
        <v>684.6</v>
      </c>
    </row>
    <row r="384" spans="1:9" ht="51" outlineLevel="2" x14ac:dyDescent="0.25">
      <c r="A384" s="35" t="s">
        <v>1433</v>
      </c>
      <c r="B384" s="35" t="s">
        <v>8</v>
      </c>
      <c r="C384" s="35" t="s">
        <v>1236</v>
      </c>
      <c r="D384" s="36" t="s">
        <v>677</v>
      </c>
      <c r="E384" s="35" t="s">
        <v>198</v>
      </c>
      <c r="F384" s="37">
        <v>4</v>
      </c>
      <c r="G384" s="38">
        <v>501.93</v>
      </c>
      <c r="H384" s="38">
        <f t="shared" si="64"/>
        <v>636.89</v>
      </c>
      <c r="I384" s="38">
        <f t="shared" si="65"/>
        <v>2547.56</v>
      </c>
    </row>
    <row r="385" spans="1:9" ht="38.25" outlineLevel="2" x14ac:dyDescent="0.25">
      <c r="A385" s="35" t="s">
        <v>1434</v>
      </c>
      <c r="B385" s="35" t="s">
        <v>8</v>
      </c>
      <c r="C385" s="35" t="s">
        <v>1237</v>
      </c>
      <c r="D385" s="36" t="s">
        <v>334</v>
      </c>
      <c r="E385" s="35" t="s">
        <v>198</v>
      </c>
      <c r="F385" s="37">
        <v>1</v>
      </c>
      <c r="G385" s="38">
        <v>42.37</v>
      </c>
      <c r="H385" s="38">
        <f t="shared" si="64"/>
        <v>53.76</v>
      </c>
      <c r="I385" s="38">
        <f t="shared" si="65"/>
        <v>53.76</v>
      </c>
    </row>
    <row r="386" spans="1:9" ht="38.25" outlineLevel="2" x14ac:dyDescent="0.25">
      <c r="A386" s="35" t="s">
        <v>1435</v>
      </c>
      <c r="B386" s="35" t="s">
        <v>8</v>
      </c>
      <c r="C386" s="35" t="s">
        <v>1238</v>
      </c>
      <c r="D386" s="36" t="s">
        <v>143</v>
      </c>
      <c r="E386" s="35" t="s">
        <v>198</v>
      </c>
      <c r="F386" s="37">
        <v>1</v>
      </c>
      <c r="G386" s="38">
        <v>35.75</v>
      </c>
      <c r="H386" s="38">
        <f t="shared" si="64"/>
        <v>45.36</v>
      </c>
      <c r="I386" s="38">
        <f t="shared" si="65"/>
        <v>45.36</v>
      </c>
    </row>
    <row r="387" spans="1:9" ht="38.25" outlineLevel="2" x14ac:dyDescent="0.25">
      <c r="A387" s="35" t="s">
        <v>1436</v>
      </c>
      <c r="B387" s="35" t="s">
        <v>8</v>
      </c>
      <c r="C387" s="35" t="s">
        <v>1239</v>
      </c>
      <c r="D387" s="36" t="s">
        <v>328</v>
      </c>
      <c r="E387" s="35" t="s">
        <v>198</v>
      </c>
      <c r="F387" s="37">
        <v>1</v>
      </c>
      <c r="G387" s="38">
        <v>22.3</v>
      </c>
      <c r="H387" s="38">
        <f t="shared" si="64"/>
        <v>28.29</v>
      </c>
      <c r="I387" s="38">
        <f t="shared" si="65"/>
        <v>28.29</v>
      </c>
    </row>
    <row r="388" spans="1:9" ht="38.25" outlineLevel="2" x14ac:dyDescent="0.25">
      <c r="A388" s="35" t="s">
        <v>1437</v>
      </c>
      <c r="B388" s="35" t="s">
        <v>8</v>
      </c>
      <c r="C388" s="35" t="s">
        <v>1240</v>
      </c>
      <c r="D388" s="36" t="s">
        <v>329</v>
      </c>
      <c r="E388" s="35" t="s">
        <v>198</v>
      </c>
      <c r="F388" s="37">
        <v>2</v>
      </c>
      <c r="G388" s="38">
        <v>24.18</v>
      </c>
      <c r="H388" s="38">
        <f t="shared" si="64"/>
        <v>30.68</v>
      </c>
      <c r="I388" s="38">
        <f t="shared" si="65"/>
        <v>61.36</v>
      </c>
    </row>
    <row r="389" spans="1:9" ht="38.25" outlineLevel="2" x14ac:dyDescent="0.25">
      <c r="A389" s="35" t="s">
        <v>1438</v>
      </c>
      <c r="B389" s="35" t="s">
        <v>8</v>
      </c>
      <c r="C389" s="35" t="s">
        <v>1241</v>
      </c>
      <c r="D389" s="36" t="s">
        <v>689</v>
      </c>
      <c r="E389" s="35" t="s">
        <v>198</v>
      </c>
      <c r="F389" s="37">
        <v>1</v>
      </c>
      <c r="G389" s="38">
        <v>23.86</v>
      </c>
      <c r="H389" s="38">
        <f t="shared" si="64"/>
        <v>30.27</v>
      </c>
      <c r="I389" s="38">
        <f t="shared" si="65"/>
        <v>30.27</v>
      </c>
    </row>
    <row r="390" spans="1:9" ht="51" outlineLevel="2" x14ac:dyDescent="0.25">
      <c r="A390" s="35" t="s">
        <v>1439</v>
      </c>
      <c r="B390" s="35" t="s">
        <v>8</v>
      </c>
      <c r="C390" s="35" t="s">
        <v>1283</v>
      </c>
      <c r="D390" s="36" t="s">
        <v>685</v>
      </c>
      <c r="E390" s="35" t="s">
        <v>198</v>
      </c>
      <c r="F390" s="37">
        <v>2</v>
      </c>
      <c r="G390" s="38">
        <v>1115.52</v>
      </c>
      <c r="H390" s="38">
        <f t="shared" si="64"/>
        <v>1415.48</v>
      </c>
      <c r="I390" s="38">
        <f t="shared" si="65"/>
        <v>2830.96</v>
      </c>
    </row>
    <row r="391" spans="1:9" outlineLevel="2" x14ac:dyDescent="0.25">
      <c r="A391" s="35" t="s">
        <v>1440</v>
      </c>
      <c r="B391" s="35" t="s">
        <v>220</v>
      </c>
      <c r="C391" s="35" t="s">
        <v>1284</v>
      </c>
      <c r="D391" s="36" t="s">
        <v>1057</v>
      </c>
      <c r="E391" s="35" t="s">
        <v>218</v>
      </c>
      <c r="F391" s="37">
        <v>2</v>
      </c>
      <c r="G391" s="38">
        <v>2271.19</v>
      </c>
      <c r="H391" s="38">
        <f t="shared" si="64"/>
        <v>2881.91</v>
      </c>
      <c r="I391" s="38">
        <f t="shared" si="65"/>
        <v>5763.82</v>
      </c>
    </row>
    <row r="392" spans="1:9" ht="25.5" outlineLevel="2" x14ac:dyDescent="0.25">
      <c r="A392" s="35" t="s">
        <v>1441</v>
      </c>
      <c r="B392" s="35" t="s">
        <v>220</v>
      </c>
      <c r="C392" s="35" t="s">
        <v>1301</v>
      </c>
      <c r="D392" s="36" t="s">
        <v>966</v>
      </c>
      <c r="E392" s="35" t="s">
        <v>218</v>
      </c>
      <c r="F392" s="37">
        <v>4</v>
      </c>
      <c r="G392" s="38">
        <v>1684.65</v>
      </c>
      <c r="H392" s="38">
        <f t="shared" si="64"/>
        <v>2137.65</v>
      </c>
      <c r="I392" s="38">
        <f t="shared" si="65"/>
        <v>8550.6</v>
      </c>
    </row>
    <row r="393" spans="1:9" ht="25.5" outlineLevel="2" x14ac:dyDescent="0.25">
      <c r="A393" s="35" t="s">
        <v>1442</v>
      </c>
      <c r="B393" s="35" t="s">
        <v>8</v>
      </c>
      <c r="C393" s="35" t="s">
        <v>1285</v>
      </c>
      <c r="D393" s="36" t="s">
        <v>682</v>
      </c>
      <c r="E393" s="35" t="s">
        <v>198</v>
      </c>
      <c r="F393" s="37">
        <v>2</v>
      </c>
      <c r="G393" s="38">
        <v>81.84</v>
      </c>
      <c r="H393" s="38">
        <f t="shared" si="64"/>
        <v>103.84</v>
      </c>
      <c r="I393" s="38">
        <f t="shared" si="65"/>
        <v>207.68</v>
      </c>
    </row>
    <row r="394" spans="1:9" ht="25.5" outlineLevel="2" x14ac:dyDescent="0.25">
      <c r="A394" s="35" t="s">
        <v>1443</v>
      </c>
      <c r="B394" s="43" t="s">
        <v>8</v>
      </c>
      <c r="C394" s="43" t="s">
        <v>1286</v>
      </c>
      <c r="D394" s="46" t="s">
        <v>679</v>
      </c>
      <c r="E394" s="43" t="s">
        <v>198</v>
      </c>
      <c r="F394" s="44">
        <v>12</v>
      </c>
      <c r="G394" s="47">
        <v>12.24</v>
      </c>
      <c r="H394" s="38">
        <f t="shared" si="64"/>
        <v>15.53</v>
      </c>
      <c r="I394" s="38">
        <f t="shared" si="65"/>
        <v>186.36</v>
      </c>
    </row>
    <row r="395" spans="1:9" ht="25.5" outlineLevel="2" x14ac:dyDescent="0.25">
      <c r="A395" s="35" t="s">
        <v>1444</v>
      </c>
      <c r="B395" s="35" t="s">
        <v>759</v>
      </c>
      <c r="C395" s="35" t="s">
        <v>967</v>
      </c>
      <c r="D395" s="36" t="s">
        <v>968</v>
      </c>
      <c r="E395" s="35" t="s">
        <v>198</v>
      </c>
      <c r="F395" s="37">
        <v>2</v>
      </c>
      <c r="G395" s="38">
        <v>566.08000000000004</v>
      </c>
      <c r="H395" s="38">
        <f t="shared" si="64"/>
        <v>718.29</v>
      </c>
      <c r="I395" s="38">
        <f t="shared" si="65"/>
        <v>1436.58</v>
      </c>
    </row>
    <row r="396" spans="1:9" outlineLevel="2" x14ac:dyDescent="0.25">
      <c r="A396" s="35" t="s">
        <v>1445</v>
      </c>
      <c r="B396" s="35" t="s">
        <v>759</v>
      </c>
      <c r="C396" s="35" t="s">
        <v>971</v>
      </c>
      <c r="D396" s="36" t="s">
        <v>972</v>
      </c>
      <c r="E396" s="35" t="s">
        <v>198</v>
      </c>
      <c r="F396" s="37">
        <v>3</v>
      </c>
      <c r="G396" s="38">
        <v>31.23</v>
      </c>
      <c r="H396" s="38">
        <f t="shared" si="64"/>
        <v>39.619999999999997</v>
      </c>
      <c r="I396" s="38">
        <f t="shared" si="65"/>
        <v>118.86</v>
      </c>
    </row>
    <row r="397" spans="1:9" ht="25.5" outlineLevel="2" x14ac:dyDescent="0.25">
      <c r="A397" s="35" t="s">
        <v>1446</v>
      </c>
      <c r="B397" s="35" t="s">
        <v>220</v>
      </c>
      <c r="C397" s="35" t="s">
        <v>1287</v>
      </c>
      <c r="D397" s="36" t="s">
        <v>975</v>
      </c>
      <c r="E397" s="35" t="s">
        <v>218</v>
      </c>
      <c r="F397" s="37">
        <v>8</v>
      </c>
      <c r="G397" s="38">
        <v>63.48</v>
      </c>
      <c r="H397" s="38">
        <f t="shared" si="64"/>
        <v>80.540000000000006</v>
      </c>
      <c r="I397" s="38">
        <f t="shared" si="65"/>
        <v>644.32000000000005</v>
      </c>
    </row>
    <row r="398" spans="1:9" outlineLevel="2" x14ac:dyDescent="0.25">
      <c r="A398" s="35" t="s">
        <v>1447</v>
      </c>
      <c r="B398" s="35" t="s">
        <v>759</v>
      </c>
      <c r="C398" s="35" t="s">
        <v>977</v>
      </c>
      <c r="D398" s="36" t="s">
        <v>978</v>
      </c>
      <c r="E398" s="35" t="s">
        <v>952</v>
      </c>
      <c r="F398" s="37">
        <v>1</v>
      </c>
      <c r="G398" s="38">
        <v>266.39999999999998</v>
      </c>
      <c r="H398" s="38">
        <f t="shared" si="64"/>
        <v>338.03</v>
      </c>
      <c r="I398" s="38">
        <f t="shared" si="65"/>
        <v>338.03</v>
      </c>
    </row>
    <row r="399" spans="1:9" outlineLevel="2" x14ac:dyDescent="0.25">
      <c r="A399" s="35" t="s">
        <v>1448</v>
      </c>
      <c r="B399" s="35" t="s">
        <v>759</v>
      </c>
      <c r="C399" s="35" t="s">
        <v>981</v>
      </c>
      <c r="D399" s="36" t="s">
        <v>982</v>
      </c>
      <c r="E399" s="35" t="s">
        <v>952</v>
      </c>
      <c r="F399" s="37">
        <v>1</v>
      </c>
      <c r="G399" s="38">
        <v>240.4</v>
      </c>
      <c r="H399" s="38">
        <f t="shared" si="64"/>
        <v>305.04000000000002</v>
      </c>
      <c r="I399" s="38">
        <f t="shared" si="65"/>
        <v>305.04000000000002</v>
      </c>
    </row>
    <row r="400" spans="1:9" outlineLevel="2" x14ac:dyDescent="0.25">
      <c r="A400" s="35" t="s">
        <v>1449</v>
      </c>
      <c r="B400" s="35" t="s">
        <v>948</v>
      </c>
      <c r="C400" s="35" t="s">
        <v>985</v>
      </c>
      <c r="D400" s="36" t="s">
        <v>785</v>
      </c>
      <c r="E400" s="35" t="s">
        <v>12</v>
      </c>
      <c r="F400" s="37">
        <v>18</v>
      </c>
      <c r="G400" s="38">
        <v>193.43</v>
      </c>
      <c r="H400" s="38">
        <f t="shared" si="64"/>
        <v>245.44</v>
      </c>
      <c r="I400" s="38">
        <f t="shared" si="65"/>
        <v>4417.92</v>
      </c>
    </row>
    <row r="401" spans="1:9" outlineLevel="2" x14ac:dyDescent="0.25">
      <c r="A401" s="35" t="s">
        <v>1450</v>
      </c>
      <c r="B401" s="35" t="s">
        <v>948</v>
      </c>
      <c r="C401" s="35" t="s">
        <v>988</v>
      </c>
      <c r="D401" s="36" t="s">
        <v>758</v>
      </c>
      <c r="E401" s="35" t="s">
        <v>198</v>
      </c>
      <c r="F401" s="37">
        <v>6</v>
      </c>
      <c r="G401" s="38">
        <v>137.41999999999999</v>
      </c>
      <c r="H401" s="38">
        <f t="shared" si="64"/>
        <v>174.37</v>
      </c>
      <c r="I401" s="38">
        <f t="shared" si="65"/>
        <v>1046.22</v>
      </c>
    </row>
    <row r="402" spans="1:9" ht="38.25" outlineLevel="2" x14ac:dyDescent="0.25">
      <c r="A402" s="35" t="s">
        <v>1451</v>
      </c>
      <c r="B402" s="35" t="s">
        <v>948</v>
      </c>
      <c r="C402" s="35" t="s">
        <v>991</v>
      </c>
      <c r="D402" s="36" t="s">
        <v>1571</v>
      </c>
      <c r="E402" s="35" t="s">
        <v>198</v>
      </c>
      <c r="F402" s="37">
        <v>3</v>
      </c>
      <c r="G402" s="38">
        <v>389.67</v>
      </c>
      <c r="H402" s="38">
        <f t="shared" si="64"/>
        <v>494.45</v>
      </c>
      <c r="I402" s="38">
        <f t="shared" si="65"/>
        <v>1483.35</v>
      </c>
    </row>
    <row r="403" spans="1:9" ht="25.5" outlineLevel="2" x14ac:dyDescent="0.25">
      <c r="A403" s="35" t="s">
        <v>1452</v>
      </c>
      <c r="B403" s="35" t="s">
        <v>948</v>
      </c>
      <c r="C403" s="35" t="s">
        <v>992</v>
      </c>
      <c r="D403" s="36" t="s">
        <v>993</v>
      </c>
      <c r="E403" s="35" t="s">
        <v>198</v>
      </c>
      <c r="F403" s="37">
        <v>2</v>
      </c>
      <c r="G403" s="38">
        <v>2421.89</v>
      </c>
      <c r="H403" s="38">
        <f t="shared" si="64"/>
        <v>3073.13</v>
      </c>
      <c r="I403" s="38">
        <f t="shared" si="65"/>
        <v>6146.26</v>
      </c>
    </row>
    <row r="404" spans="1:9" outlineLevel="1" x14ac:dyDescent="0.25">
      <c r="A404" s="39"/>
      <c r="B404" s="39"/>
      <c r="C404" s="39"/>
      <c r="D404" s="40" t="str">
        <f>CONCATENATE("TOTAL DO ITEM - ",A369)</f>
        <v>TOTAL DO ITEM - 37.0</v>
      </c>
      <c r="E404" s="39"/>
      <c r="F404" s="41"/>
      <c r="G404" s="42"/>
      <c r="H404" s="42"/>
      <c r="I404" s="42">
        <f>SUM(I370:I403)</f>
        <v>206860.11</v>
      </c>
    </row>
    <row r="405" spans="1:9" x14ac:dyDescent="0.25">
      <c r="A405" s="39"/>
      <c r="B405" s="39"/>
      <c r="C405" s="39"/>
      <c r="D405" s="40" t="s">
        <v>762</v>
      </c>
      <c r="E405" s="39"/>
      <c r="F405" s="41"/>
      <c r="G405" s="42"/>
      <c r="H405" s="42"/>
      <c r="I405" s="42">
        <f>I404+I368+I353+I349+I346</f>
        <v>5621990.2499999991</v>
      </c>
    </row>
    <row r="406" spans="1:9" x14ac:dyDescent="0.25">
      <c r="A406" s="168" t="s">
        <v>745</v>
      </c>
      <c r="B406" s="168"/>
      <c r="C406" s="168"/>
      <c r="D406" s="168"/>
      <c r="E406" s="168"/>
      <c r="F406" s="168"/>
      <c r="G406" s="168"/>
      <c r="H406" s="168"/>
      <c r="I406" s="168"/>
    </row>
    <row r="407" spans="1:9" outlineLevel="1" x14ac:dyDescent="0.25">
      <c r="A407" s="31" t="s">
        <v>816</v>
      </c>
      <c r="B407" s="31"/>
      <c r="C407" s="31"/>
      <c r="D407" s="32" t="s">
        <v>772</v>
      </c>
      <c r="E407" s="31"/>
      <c r="F407" s="33"/>
      <c r="G407" s="34"/>
      <c r="H407" s="34"/>
      <c r="I407" s="34"/>
    </row>
    <row r="408" spans="1:9" ht="38.25" outlineLevel="2" x14ac:dyDescent="0.25">
      <c r="A408" s="35" t="s">
        <v>907</v>
      </c>
      <c r="B408" s="43" t="s">
        <v>8</v>
      </c>
      <c r="C408" s="43" t="s">
        <v>1244</v>
      </c>
      <c r="D408" s="36" t="s">
        <v>667</v>
      </c>
      <c r="E408" s="35" t="s">
        <v>763</v>
      </c>
      <c r="F408" s="44">
        <v>92.4</v>
      </c>
      <c r="G408" s="38">
        <v>308.39</v>
      </c>
      <c r="H408" s="38">
        <f t="shared" ref="H408:H416" si="66">TRUNC(G408*(1+$F$1),2)</f>
        <v>391.31</v>
      </c>
      <c r="I408" s="38">
        <f t="shared" ref="I408:I416" si="67">TRUNC(H408*F408,2)</f>
        <v>36157.040000000001</v>
      </c>
    </row>
    <row r="409" spans="1:9" ht="51" outlineLevel="2" x14ac:dyDescent="0.25">
      <c r="A409" s="35" t="s">
        <v>1453</v>
      </c>
      <c r="B409" s="43" t="s">
        <v>8</v>
      </c>
      <c r="C409" s="43" t="s">
        <v>1245</v>
      </c>
      <c r="D409" s="36" t="s">
        <v>445</v>
      </c>
      <c r="E409" s="35" t="s">
        <v>763</v>
      </c>
      <c r="F409" s="44">
        <v>110.94</v>
      </c>
      <c r="G409" s="38">
        <v>78.209999999999994</v>
      </c>
      <c r="H409" s="38">
        <f t="shared" si="66"/>
        <v>99.24</v>
      </c>
      <c r="I409" s="38">
        <f t="shared" si="67"/>
        <v>11009.68</v>
      </c>
    </row>
    <row r="410" spans="1:9" ht="51" outlineLevel="2" x14ac:dyDescent="0.25">
      <c r="A410" s="35" t="s">
        <v>1454</v>
      </c>
      <c r="B410" s="43" t="s">
        <v>8</v>
      </c>
      <c r="C410" s="43" t="s">
        <v>1246</v>
      </c>
      <c r="D410" s="36" t="s">
        <v>451</v>
      </c>
      <c r="E410" s="35" t="s">
        <v>763</v>
      </c>
      <c r="F410" s="44">
        <v>221.88</v>
      </c>
      <c r="G410" s="38">
        <v>5.56</v>
      </c>
      <c r="H410" s="38">
        <f t="shared" si="66"/>
        <v>7.05</v>
      </c>
      <c r="I410" s="38">
        <f t="shared" si="67"/>
        <v>1564.25</v>
      </c>
    </row>
    <row r="411" spans="1:9" ht="76.5" outlineLevel="2" x14ac:dyDescent="0.25">
      <c r="A411" s="35" t="s">
        <v>1455</v>
      </c>
      <c r="B411" s="43" t="s">
        <v>8</v>
      </c>
      <c r="C411" s="43" t="s">
        <v>1247</v>
      </c>
      <c r="D411" s="36" t="s">
        <v>140</v>
      </c>
      <c r="E411" s="35" t="s">
        <v>763</v>
      </c>
      <c r="F411" s="44">
        <v>221.88</v>
      </c>
      <c r="G411" s="38">
        <v>30.14</v>
      </c>
      <c r="H411" s="38">
        <f t="shared" si="66"/>
        <v>38.24</v>
      </c>
      <c r="I411" s="38">
        <f t="shared" si="67"/>
        <v>8484.69</v>
      </c>
    </row>
    <row r="412" spans="1:9" ht="25.5" outlineLevel="2" x14ac:dyDescent="0.25">
      <c r="A412" s="35" t="s">
        <v>1456</v>
      </c>
      <c r="B412" s="43" t="s">
        <v>8</v>
      </c>
      <c r="C412" s="43" t="s">
        <v>1248</v>
      </c>
      <c r="D412" s="36" t="s">
        <v>189</v>
      </c>
      <c r="E412" s="35" t="s">
        <v>763</v>
      </c>
      <c r="F412" s="44">
        <v>43.8</v>
      </c>
      <c r="G412" s="38">
        <v>58.82</v>
      </c>
      <c r="H412" s="38">
        <f t="shared" si="66"/>
        <v>74.63</v>
      </c>
      <c r="I412" s="38">
        <f t="shared" si="67"/>
        <v>3268.79</v>
      </c>
    </row>
    <row r="413" spans="1:9" ht="38.25" outlineLevel="2" x14ac:dyDescent="0.25">
      <c r="A413" s="35" t="s">
        <v>1457</v>
      </c>
      <c r="B413" s="43" t="s">
        <v>754</v>
      </c>
      <c r="C413" s="43" t="s">
        <v>994</v>
      </c>
      <c r="D413" s="36" t="s">
        <v>753</v>
      </c>
      <c r="E413" s="35" t="s">
        <v>763</v>
      </c>
      <c r="F413" s="44">
        <v>68.17</v>
      </c>
      <c r="G413" s="38">
        <v>164.61</v>
      </c>
      <c r="H413" s="38">
        <f t="shared" si="66"/>
        <v>208.87</v>
      </c>
      <c r="I413" s="38">
        <f t="shared" si="67"/>
        <v>14238.66</v>
      </c>
    </row>
    <row r="414" spans="1:9" ht="25.5" outlineLevel="2" x14ac:dyDescent="0.25">
      <c r="A414" s="35" t="s">
        <v>1458</v>
      </c>
      <c r="B414" s="43" t="s">
        <v>8</v>
      </c>
      <c r="C414" s="43" t="s">
        <v>1249</v>
      </c>
      <c r="D414" s="36" t="s">
        <v>137</v>
      </c>
      <c r="E414" s="35" t="s">
        <v>763</v>
      </c>
      <c r="F414" s="44">
        <v>221.88</v>
      </c>
      <c r="G414" s="38">
        <v>1.8</v>
      </c>
      <c r="H414" s="38">
        <f t="shared" si="66"/>
        <v>2.2799999999999998</v>
      </c>
      <c r="I414" s="38">
        <f t="shared" si="67"/>
        <v>505.88</v>
      </c>
    </row>
    <row r="415" spans="1:9" ht="25.5" outlineLevel="2" x14ac:dyDescent="0.25">
      <c r="A415" s="35" t="s">
        <v>1459</v>
      </c>
      <c r="B415" s="43" t="s">
        <v>8</v>
      </c>
      <c r="C415" s="43" t="s">
        <v>1250</v>
      </c>
      <c r="D415" s="36" t="s">
        <v>138</v>
      </c>
      <c r="E415" s="35" t="s">
        <v>763</v>
      </c>
      <c r="F415" s="44">
        <v>221.88</v>
      </c>
      <c r="G415" s="38">
        <v>12.69</v>
      </c>
      <c r="H415" s="38">
        <f t="shared" si="66"/>
        <v>16.100000000000001</v>
      </c>
      <c r="I415" s="38">
        <f t="shared" si="67"/>
        <v>3572.26</v>
      </c>
    </row>
    <row r="416" spans="1:9" outlineLevel="2" x14ac:dyDescent="0.25">
      <c r="A416" s="35" t="s">
        <v>1460</v>
      </c>
      <c r="B416" s="43" t="s">
        <v>755</v>
      </c>
      <c r="C416" s="43" t="s">
        <v>1298</v>
      </c>
      <c r="D416" s="36" t="s">
        <v>1003</v>
      </c>
      <c r="E416" s="35" t="s">
        <v>763</v>
      </c>
      <c r="F416" s="44">
        <v>7.56</v>
      </c>
      <c r="G416" s="38">
        <v>693.37</v>
      </c>
      <c r="H416" s="38">
        <f t="shared" si="66"/>
        <v>879.81</v>
      </c>
      <c r="I416" s="38">
        <f t="shared" si="67"/>
        <v>6651.36</v>
      </c>
    </row>
    <row r="417" spans="1:9" outlineLevel="1" x14ac:dyDescent="0.25">
      <c r="A417" s="39"/>
      <c r="B417" s="39"/>
      <c r="C417" s="39"/>
      <c r="D417" s="40" t="str">
        <f>CONCATENATE("TOTAL DO ITEM - ",A407)</f>
        <v>TOTAL DO ITEM - 38.0</v>
      </c>
      <c r="E417" s="39"/>
      <c r="F417" s="41"/>
      <c r="G417" s="42"/>
      <c r="H417" s="42"/>
      <c r="I417" s="42">
        <f>SUM(I408:I416)</f>
        <v>85452.61</v>
      </c>
    </row>
    <row r="418" spans="1:9" outlineLevel="1" x14ac:dyDescent="0.25">
      <c r="A418" s="31" t="s">
        <v>817</v>
      </c>
      <c r="B418" s="31"/>
      <c r="C418" s="31"/>
      <c r="D418" s="32" t="s">
        <v>784</v>
      </c>
      <c r="E418" s="31"/>
      <c r="F418" s="33"/>
      <c r="G418" s="34"/>
      <c r="H418" s="34"/>
      <c r="I418" s="34"/>
    </row>
    <row r="419" spans="1:9" outlineLevel="2" x14ac:dyDescent="0.25">
      <c r="A419" s="35" t="s">
        <v>908</v>
      </c>
      <c r="B419" s="35" t="s">
        <v>220</v>
      </c>
      <c r="C419" s="35" t="s">
        <v>1302</v>
      </c>
      <c r="D419" s="36" t="s">
        <v>1074</v>
      </c>
      <c r="E419" s="35" t="s">
        <v>218</v>
      </c>
      <c r="F419" s="37">
        <v>4</v>
      </c>
      <c r="G419" s="38">
        <v>14.65</v>
      </c>
      <c r="H419" s="38">
        <f t="shared" ref="H419:H451" si="68">TRUNC(G419*(1+$F$1),2)</f>
        <v>18.579999999999998</v>
      </c>
      <c r="I419" s="38">
        <f t="shared" ref="I419:I451" si="69">TRUNC(H419*F419,2)</f>
        <v>74.319999999999993</v>
      </c>
    </row>
    <row r="420" spans="1:9" outlineLevel="2" x14ac:dyDescent="0.25">
      <c r="A420" s="35" t="s">
        <v>909</v>
      </c>
      <c r="B420" s="35" t="s">
        <v>220</v>
      </c>
      <c r="C420" s="35" t="s">
        <v>1303</v>
      </c>
      <c r="D420" s="36" t="s">
        <v>1076</v>
      </c>
      <c r="E420" s="35" t="s">
        <v>218</v>
      </c>
      <c r="F420" s="37">
        <v>8</v>
      </c>
      <c r="G420" s="38">
        <v>0.81</v>
      </c>
      <c r="H420" s="38">
        <f t="shared" si="68"/>
        <v>1.02</v>
      </c>
      <c r="I420" s="38">
        <f t="shared" si="69"/>
        <v>8.16</v>
      </c>
    </row>
    <row r="421" spans="1:9" outlineLevel="2" x14ac:dyDescent="0.25">
      <c r="A421" s="35" t="s">
        <v>872</v>
      </c>
      <c r="B421" s="35" t="s">
        <v>774</v>
      </c>
      <c r="C421" s="35" t="s">
        <v>1304</v>
      </c>
      <c r="D421" s="36" t="s">
        <v>773</v>
      </c>
      <c r="E421" s="35" t="s">
        <v>198</v>
      </c>
      <c r="F421" s="37">
        <v>2</v>
      </c>
      <c r="G421" s="38">
        <v>225.91</v>
      </c>
      <c r="H421" s="38">
        <f t="shared" si="68"/>
        <v>286.64999999999998</v>
      </c>
      <c r="I421" s="38">
        <f t="shared" si="69"/>
        <v>573.29999999999995</v>
      </c>
    </row>
    <row r="422" spans="1:9" outlineLevel="2" x14ac:dyDescent="0.25">
      <c r="A422" s="35" t="s">
        <v>910</v>
      </c>
      <c r="B422" s="35" t="s">
        <v>774</v>
      </c>
      <c r="C422" s="35" t="s">
        <v>1305</v>
      </c>
      <c r="D422" s="36" t="s">
        <v>775</v>
      </c>
      <c r="E422" s="35" t="s">
        <v>198</v>
      </c>
      <c r="F422" s="37">
        <v>7</v>
      </c>
      <c r="G422" s="38">
        <v>31.88</v>
      </c>
      <c r="H422" s="38">
        <f t="shared" si="68"/>
        <v>40.450000000000003</v>
      </c>
      <c r="I422" s="38">
        <f t="shared" si="69"/>
        <v>283.14999999999998</v>
      </c>
    </row>
    <row r="423" spans="1:9" outlineLevel="2" x14ac:dyDescent="0.25">
      <c r="A423" s="35" t="s">
        <v>911</v>
      </c>
      <c r="B423" s="43" t="s">
        <v>220</v>
      </c>
      <c r="C423" s="43" t="s">
        <v>1306</v>
      </c>
      <c r="D423" s="46" t="s">
        <v>1079</v>
      </c>
      <c r="E423" s="43" t="s">
        <v>218</v>
      </c>
      <c r="F423" s="44">
        <v>6</v>
      </c>
      <c r="G423" s="47">
        <v>25.2</v>
      </c>
      <c r="H423" s="38">
        <f t="shared" si="68"/>
        <v>31.97</v>
      </c>
      <c r="I423" s="38">
        <f t="shared" si="69"/>
        <v>191.82</v>
      </c>
    </row>
    <row r="424" spans="1:9" outlineLevel="2" x14ac:dyDescent="0.25">
      <c r="A424" s="35" t="s">
        <v>912</v>
      </c>
      <c r="B424" s="35" t="s">
        <v>220</v>
      </c>
      <c r="C424" s="35" t="s">
        <v>1307</v>
      </c>
      <c r="D424" s="36" t="s">
        <v>1081</v>
      </c>
      <c r="E424" s="35" t="s">
        <v>218</v>
      </c>
      <c r="F424" s="37">
        <v>9</v>
      </c>
      <c r="G424" s="38">
        <v>11.93</v>
      </c>
      <c r="H424" s="38">
        <f t="shared" si="68"/>
        <v>15.13</v>
      </c>
      <c r="I424" s="38">
        <f t="shared" si="69"/>
        <v>136.16999999999999</v>
      </c>
    </row>
    <row r="425" spans="1:9" outlineLevel="2" x14ac:dyDescent="0.25">
      <c r="A425" s="35" t="s">
        <v>913</v>
      </c>
      <c r="B425" s="35" t="s">
        <v>774</v>
      </c>
      <c r="C425" s="35" t="s">
        <v>1308</v>
      </c>
      <c r="D425" s="36" t="s">
        <v>776</v>
      </c>
      <c r="E425" s="35" t="s">
        <v>198</v>
      </c>
      <c r="F425" s="37">
        <v>4</v>
      </c>
      <c r="G425" s="38">
        <v>23.69</v>
      </c>
      <c r="H425" s="38">
        <f t="shared" si="68"/>
        <v>30.06</v>
      </c>
      <c r="I425" s="38">
        <f t="shared" si="69"/>
        <v>120.24</v>
      </c>
    </row>
    <row r="426" spans="1:9" outlineLevel="2" x14ac:dyDescent="0.25">
      <c r="A426" s="35" t="s">
        <v>914</v>
      </c>
      <c r="B426" s="35" t="s">
        <v>777</v>
      </c>
      <c r="C426" s="35" t="s">
        <v>1084</v>
      </c>
      <c r="D426" s="36" t="s">
        <v>1085</v>
      </c>
      <c r="E426" s="35" t="s">
        <v>198</v>
      </c>
      <c r="F426" s="37">
        <v>3</v>
      </c>
      <c r="G426" s="38">
        <v>36.89</v>
      </c>
      <c r="H426" s="38">
        <f t="shared" si="68"/>
        <v>46.8</v>
      </c>
      <c r="I426" s="38">
        <f t="shared" si="69"/>
        <v>140.4</v>
      </c>
    </row>
    <row r="427" spans="1:9" outlineLevel="2" x14ac:dyDescent="0.25">
      <c r="A427" s="35" t="s">
        <v>915</v>
      </c>
      <c r="B427" s="35" t="s">
        <v>738</v>
      </c>
      <c r="C427" s="35" t="s">
        <v>1309</v>
      </c>
      <c r="D427" s="36" t="s">
        <v>1091</v>
      </c>
      <c r="E427" s="35" t="s">
        <v>198</v>
      </c>
      <c r="F427" s="37">
        <v>3</v>
      </c>
      <c r="G427" s="38">
        <v>11.77</v>
      </c>
      <c r="H427" s="38">
        <f t="shared" si="68"/>
        <v>14.93</v>
      </c>
      <c r="I427" s="38">
        <f t="shared" si="69"/>
        <v>44.79</v>
      </c>
    </row>
    <row r="428" spans="1:9" outlineLevel="2" x14ac:dyDescent="0.25">
      <c r="A428" s="35" t="s">
        <v>916</v>
      </c>
      <c r="B428" s="35" t="s">
        <v>737</v>
      </c>
      <c r="C428" s="35" t="s">
        <v>1310</v>
      </c>
      <c r="D428" s="36" t="s">
        <v>778</v>
      </c>
      <c r="E428" s="35" t="s">
        <v>218</v>
      </c>
      <c r="F428" s="37">
        <v>3</v>
      </c>
      <c r="G428" s="38">
        <v>46.86</v>
      </c>
      <c r="H428" s="38">
        <f t="shared" si="68"/>
        <v>59.46</v>
      </c>
      <c r="I428" s="38">
        <f t="shared" si="69"/>
        <v>178.38</v>
      </c>
    </row>
    <row r="429" spans="1:9" outlineLevel="2" x14ac:dyDescent="0.25">
      <c r="A429" s="35" t="s">
        <v>917</v>
      </c>
      <c r="B429" s="35" t="s">
        <v>738</v>
      </c>
      <c r="C429" s="35" t="s">
        <v>1311</v>
      </c>
      <c r="D429" s="36" t="s">
        <v>1731</v>
      </c>
      <c r="E429" s="35" t="s">
        <v>198</v>
      </c>
      <c r="F429" s="37">
        <v>1</v>
      </c>
      <c r="G429" s="38">
        <v>269.08999999999997</v>
      </c>
      <c r="H429" s="38">
        <f t="shared" si="68"/>
        <v>341.44</v>
      </c>
      <c r="I429" s="38">
        <f t="shared" si="69"/>
        <v>341.44</v>
      </c>
    </row>
    <row r="430" spans="1:9" ht="25.5" outlineLevel="2" x14ac:dyDescent="0.25">
      <c r="A430" s="35" t="s">
        <v>918</v>
      </c>
      <c r="B430" s="35" t="s">
        <v>8</v>
      </c>
      <c r="C430" s="35" t="s">
        <v>1242</v>
      </c>
      <c r="D430" s="36" t="s">
        <v>335</v>
      </c>
      <c r="E430" s="35" t="s">
        <v>198</v>
      </c>
      <c r="F430" s="37">
        <v>1</v>
      </c>
      <c r="G430" s="38">
        <v>61.4</v>
      </c>
      <c r="H430" s="38">
        <f t="shared" si="68"/>
        <v>77.91</v>
      </c>
      <c r="I430" s="38">
        <f t="shared" si="69"/>
        <v>77.91</v>
      </c>
    </row>
    <row r="431" spans="1:9" outlineLevel="2" x14ac:dyDescent="0.25">
      <c r="A431" s="35" t="s">
        <v>919</v>
      </c>
      <c r="B431" s="43" t="s">
        <v>220</v>
      </c>
      <c r="C431" s="43" t="s">
        <v>1312</v>
      </c>
      <c r="D431" s="46" t="s">
        <v>1095</v>
      </c>
      <c r="E431" s="43" t="s">
        <v>218</v>
      </c>
      <c r="F431" s="44">
        <v>1</v>
      </c>
      <c r="G431" s="47">
        <v>1017.98</v>
      </c>
      <c r="H431" s="38">
        <f t="shared" si="68"/>
        <v>1291.71</v>
      </c>
      <c r="I431" s="38">
        <f t="shared" si="69"/>
        <v>1291.71</v>
      </c>
    </row>
    <row r="432" spans="1:9" ht="38.25" outlineLevel="2" x14ac:dyDescent="0.25">
      <c r="A432" s="35" t="s">
        <v>920</v>
      </c>
      <c r="B432" s="43" t="s">
        <v>774</v>
      </c>
      <c r="C432" s="43" t="s">
        <v>1313</v>
      </c>
      <c r="D432" s="46" t="s">
        <v>779</v>
      </c>
      <c r="E432" s="43" t="s">
        <v>198</v>
      </c>
      <c r="F432" s="44">
        <v>2</v>
      </c>
      <c r="G432" s="47">
        <v>196.88</v>
      </c>
      <c r="H432" s="38">
        <f t="shared" si="68"/>
        <v>249.82</v>
      </c>
      <c r="I432" s="38">
        <f t="shared" si="69"/>
        <v>499.64</v>
      </c>
    </row>
    <row r="433" spans="1:9" outlineLevel="2" x14ac:dyDescent="0.25">
      <c r="A433" s="35" t="s">
        <v>928</v>
      </c>
      <c r="B433" s="35" t="s">
        <v>738</v>
      </c>
      <c r="C433" s="35" t="s">
        <v>1314</v>
      </c>
      <c r="D433" s="36" t="s">
        <v>1098</v>
      </c>
      <c r="E433" s="35" t="s">
        <v>198</v>
      </c>
      <c r="F433" s="37">
        <v>8</v>
      </c>
      <c r="G433" s="38">
        <v>73.48</v>
      </c>
      <c r="H433" s="38">
        <f t="shared" si="68"/>
        <v>93.23</v>
      </c>
      <c r="I433" s="38">
        <f t="shared" si="69"/>
        <v>745.84</v>
      </c>
    </row>
    <row r="434" spans="1:9" outlineLevel="2" x14ac:dyDescent="0.25">
      <c r="A434" s="35" t="s">
        <v>929</v>
      </c>
      <c r="B434" s="35" t="s">
        <v>737</v>
      </c>
      <c r="C434" s="35" t="s">
        <v>1315</v>
      </c>
      <c r="D434" s="36" t="s">
        <v>780</v>
      </c>
      <c r="E434" s="35" t="s">
        <v>218</v>
      </c>
      <c r="F434" s="37">
        <v>1</v>
      </c>
      <c r="G434" s="38">
        <v>61.82</v>
      </c>
      <c r="H434" s="38">
        <f t="shared" si="68"/>
        <v>78.44</v>
      </c>
      <c r="I434" s="38">
        <f t="shared" si="69"/>
        <v>78.44</v>
      </c>
    </row>
    <row r="435" spans="1:9" outlineLevel="2" x14ac:dyDescent="0.25">
      <c r="A435" s="35" t="s">
        <v>930</v>
      </c>
      <c r="B435" s="35" t="s">
        <v>738</v>
      </c>
      <c r="C435" s="35" t="s">
        <v>1316</v>
      </c>
      <c r="D435" s="36" t="s">
        <v>1102</v>
      </c>
      <c r="E435" s="35" t="s">
        <v>198</v>
      </c>
      <c r="F435" s="37">
        <v>3</v>
      </c>
      <c r="G435" s="38">
        <v>108.62</v>
      </c>
      <c r="H435" s="38">
        <f t="shared" si="68"/>
        <v>137.82</v>
      </c>
      <c r="I435" s="38">
        <f t="shared" si="69"/>
        <v>413.46</v>
      </c>
    </row>
    <row r="436" spans="1:9" outlineLevel="2" x14ac:dyDescent="0.25">
      <c r="A436" s="35" t="s">
        <v>931</v>
      </c>
      <c r="B436" s="35" t="s">
        <v>220</v>
      </c>
      <c r="C436" s="35" t="s">
        <v>1317</v>
      </c>
      <c r="D436" s="36" t="s">
        <v>1103</v>
      </c>
      <c r="E436" s="35" t="s">
        <v>218</v>
      </c>
      <c r="F436" s="37">
        <v>3</v>
      </c>
      <c r="G436" s="38">
        <v>6.16</v>
      </c>
      <c r="H436" s="38">
        <f t="shared" si="68"/>
        <v>7.81</v>
      </c>
      <c r="I436" s="38">
        <f t="shared" si="69"/>
        <v>23.43</v>
      </c>
    </row>
    <row r="437" spans="1:9" ht="25.5" outlineLevel="2" x14ac:dyDescent="0.25">
      <c r="A437" s="35" t="s">
        <v>932</v>
      </c>
      <c r="B437" s="35" t="s">
        <v>777</v>
      </c>
      <c r="C437" s="35" t="s">
        <v>1105</v>
      </c>
      <c r="D437" s="36" t="s">
        <v>781</v>
      </c>
      <c r="E437" s="35" t="s">
        <v>198</v>
      </c>
      <c r="F437" s="37">
        <v>3</v>
      </c>
      <c r="G437" s="38">
        <v>3160.86</v>
      </c>
      <c r="H437" s="38">
        <f t="shared" si="68"/>
        <v>4010.81</v>
      </c>
      <c r="I437" s="38">
        <f t="shared" si="69"/>
        <v>12032.43</v>
      </c>
    </row>
    <row r="438" spans="1:9" ht="25.5" outlineLevel="2" x14ac:dyDescent="0.25">
      <c r="A438" s="35" t="s">
        <v>933</v>
      </c>
      <c r="B438" s="35" t="s">
        <v>774</v>
      </c>
      <c r="C438" s="35" t="s">
        <v>1318</v>
      </c>
      <c r="D438" s="36" t="s">
        <v>1110</v>
      </c>
      <c r="E438" s="35" t="s">
        <v>198</v>
      </c>
      <c r="F438" s="37">
        <v>3</v>
      </c>
      <c r="G438" s="38">
        <v>508.33</v>
      </c>
      <c r="H438" s="38">
        <f t="shared" si="68"/>
        <v>645.01</v>
      </c>
      <c r="I438" s="38">
        <f t="shared" si="69"/>
        <v>1935.03</v>
      </c>
    </row>
    <row r="439" spans="1:9" outlineLevel="2" x14ac:dyDescent="0.25">
      <c r="A439" s="35" t="s">
        <v>934</v>
      </c>
      <c r="B439" s="43" t="s">
        <v>220</v>
      </c>
      <c r="C439" s="43" t="s">
        <v>1319</v>
      </c>
      <c r="D439" s="46" t="s">
        <v>1140</v>
      </c>
      <c r="E439" s="43" t="s">
        <v>218</v>
      </c>
      <c r="F439" s="44">
        <v>4</v>
      </c>
      <c r="G439" s="47">
        <v>672.8</v>
      </c>
      <c r="H439" s="38">
        <f t="shared" si="68"/>
        <v>853.71</v>
      </c>
      <c r="I439" s="38">
        <f t="shared" si="69"/>
        <v>3414.84</v>
      </c>
    </row>
    <row r="440" spans="1:9" outlineLevel="2" x14ac:dyDescent="0.25">
      <c r="A440" s="35" t="s">
        <v>935</v>
      </c>
      <c r="B440" s="35" t="s">
        <v>759</v>
      </c>
      <c r="C440" s="35" t="s">
        <v>1111</v>
      </c>
      <c r="D440" s="36" t="s">
        <v>1112</v>
      </c>
      <c r="E440" s="35" t="s">
        <v>198</v>
      </c>
      <c r="F440" s="37">
        <v>18</v>
      </c>
      <c r="G440" s="38">
        <v>120.55</v>
      </c>
      <c r="H440" s="38">
        <f t="shared" si="68"/>
        <v>152.96</v>
      </c>
      <c r="I440" s="38">
        <f t="shared" si="69"/>
        <v>2753.28</v>
      </c>
    </row>
    <row r="441" spans="1:9" ht="25.5" outlineLevel="2" x14ac:dyDescent="0.25">
      <c r="A441" s="35" t="s">
        <v>936</v>
      </c>
      <c r="B441" s="35" t="s">
        <v>774</v>
      </c>
      <c r="C441" s="35" t="s">
        <v>1320</v>
      </c>
      <c r="D441" s="36" t="s">
        <v>782</v>
      </c>
      <c r="E441" s="35" t="s">
        <v>12</v>
      </c>
      <c r="F441" s="37">
        <v>1</v>
      </c>
      <c r="G441" s="38">
        <v>108.93</v>
      </c>
      <c r="H441" s="38">
        <f t="shared" si="68"/>
        <v>138.22</v>
      </c>
      <c r="I441" s="38">
        <f t="shared" si="69"/>
        <v>138.22</v>
      </c>
    </row>
    <row r="442" spans="1:9" outlineLevel="2" x14ac:dyDescent="0.25">
      <c r="A442" s="35" t="s">
        <v>937</v>
      </c>
      <c r="B442" s="35" t="s">
        <v>220</v>
      </c>
      <c r="C442" s="35" t="s">
        <v>1321</v>
      </c>
      <c r="D442" s="36" t="s">
        <v>1115</v>
      </c>
      <c r="E442" s="35" t="s">
        <v>953</v>
      </c>
      <c r="F442" s="37">
        <v>1</v>
      </c>
      <c r="G442" s="38">
        <v>2805.5</v>
      </c>
      <c r="H442" s="38">
        <f t="shared" si="68"/>
        <v>3559.89</v>
      </c>
      <c r="I442" s="38">
        <f t="shared" si="69"/>
        <v>3559.89</v>
      </c>
    </row>
    <row r="443" spans="1:9" outlineLevel="2" x14ac:dyDescent="0.25">
      <c r="A443" s="35" t="s">
        <v>938</v>
      </c>
      <c r="B443" s="35" t="s">
        <v>220</v>
      </c>
      <c r="C443" s="35" t="s">
        <v>1322</v>
      </c>
      <c r="D443" s="36" t="s">
        <v>1142</v>
      </c>
      <c r="E443" s="35" t="s">
        <v>953</v>
      </c>
      <c r="F443" s="37">
        <v>2</v>
      </c>
      <c r="G443" s="38">
        <v>2040.36</v>
      </c>
      <c r="H443" s="38">
        <f t="shared" si="68"/>
        <v>2589.0100000000002</v>
      </c>
      <c r="I443" s="38">
        <f t="shared" si="69"/>
        <v>5178.0200000000004</v>
      </c>
    </row>
    <row r="444" spans="1:9" ht="63.75" outlineLevel="2" x14ac:dyDescent="0.25">
      <c r="A444" s="35" t="s">
        <v>939</v>
      </c>
      <c r="B444" s="35" t="s">
        <v>8</v>
      </c>
      <c r="C444" s="35" t="s">
        <v>1323</v>
      </c>
      <c r="D444" s="36" t="s">
        <v>693</v>
      </c>
      <c r="E444" s="35" t="s">
        <v>198</v>
      </c>
      <c r="F444" s="37">
        <v>1</v>
      </c>
      <c r="G444" s="38">
        <v>1304.77</v>
      </c>
      <c r="H444" s="38">
        <f t="shared" si="68"/>
        <v>1655.62</v>
      </c>
      <c r="I444" s="38">
        <f t="shared" si="69"/>
        <v>1655.62</v>
      </c>
    </row>
    <row r="445" spans="1:9" ht="63.75" outlineLevel="2" x14ac:dyDescent="0.25">
      <c r="A445" s="35" t="s">
        <v>940</v>
      </c>
      <c r="B445" s="35" t="s">
        <v>8</v>
      </c>
      <c r="C445" s="35" t="s">
        <v>1324</v>
      </c>
      <c r="D445" s="36" t="s">
        <v>692</v>
      </c>
      <c r="E445" s="35" t="s">
        <v>198</v>
      </c>
      <c r="F445" s="37">
        <v>2</v>
      </c>
      <c r="G445" s="38">
        <v>861.31</v>
      </c>
      <c r="H445" s="38">
        <f t="shared" si="68"/>
        <v>1092.9100000000001</v>
      </c>
      <c r="I445" s="38">
        <f t="shared" si="69"/>
        <v>2185.8200000000002</v>
      </c>
    </row>
    <row r="446" spans="1:9" outlineLevel="2" x14ac:dyDescent="0.25">
      <c r="A446" s="35" t="s">
        <v>941</v>
      </c>
      <c r="B446" s="35" t="s">
        <v>774</v>
      </c>
      <c r="C446" s="35" t="s">
        <v>1325</v>
      </c>
      <c r="D446" s="36" t="s">
        <v>783</v>
      </c>
      <c r="E446" s="35" t="s">
        <v>12</v>
      </c>
      <c r="F446" s="37">
        <v>300</v>
      </c>
      <c r="G446" s="38">
        <v>37.159999999999997</v>
      </c>
      <c r="H446" s="38">
        <f t="shared" si="68"/>
        <v>47.15</v>
      </c>
      <c r="I446" s="38">
        <f t="shared" si="69"/>
        <v>14145</v>
      </c>
    </row>
    <row r="447" spans="1:9" ht="25.5" outlineLevel="2" x14ac:dyDescent="0.25">
      <c r="A447" s="35" t="s">
        <v>942</v>
      </c>
      <c r="B447" s="35" t="s">
        <v>759</v>
      </c>
      <c r="C447" s="35" t="s">
        <v>1118</v>
      </c>
      <c r="D447" s="36" t="s">
        <v>1119</v>
      </c>
      <c r="E447" s="35" t="s">
        <v>12</v>
      </c>
      <c r="F447" s="37">
        <v>1</v>
      </c>
      <c r="G447" s="38">
        <v>31.83</v>
      </c>
      <c r="H447" s="38">
        <f t="shared" si="68"/>
        <v>40.380000000000003</v>
      </c>
      <c r="I447" s="38">
        <f t="shared" si="69"/>
        <v>40.380000000000003</v>
      </c>
    </row>
    <row r="448" spans="1:9" ht="25.5" outlineLevel="2" x14ac:dyDescent="0.25">
      <c r="A448" s="35" t="s">
        <v>943</v>
      </c>
      <c r="B448" s="35" t="s">
        <v>759</v>
      </c>
      <c r="C448" s="35" t="s">
        <v>1144</v>
      </c>
      <c r="D448" s="36" t="s">
        <v>1145</v>
      </c>
      <c r="E448" s="35" t="s">
        <v>198</v>
      </c>
      <c r="F448" s="37">
        <v>1</v>
      </c>
      <c r="G448" s="38">
        <v>99473.56</v>
      </c>
      <c r="H448" s="38">
        <f t="shared" si="68"/>
        <v>126222</v>
      </c>
      <c r="I448" s="38">
        <f t="shared" si="69"/>
        <v>126222</v>
      </c>
    </row>
    <row r="449" spans="1:9" ht="25.5" outlineLevel="2" x14ac:dyDescent="0.25">
      <c r="A449" s="35" t="s">
        <v>944</v>
      </c>
      <c r="B449" s="35" t="s">
        <v>948</v>
      </c>
      <c r="C449" s="35" t="s">
        <v>1134</v>
      </c>
      <c r="D449" s="36" t="s">
        <v>1135</v>
      </c>
      <c r="E449" s="35" t="s">
        <v>12</v>
      </c>
      <c r="F449" s="37">
        <v>60</v>
      </c>
      <c r="G449" s="38">
        <v>90.09</v>
      </c>
      <c r="H449" s="38">
        <f t="shared" si="68"/>
        <v>114.31</v>
      </c>
      <c r="I449" s="38">
        <f t="shared" si="69"/>
        <v>6858.6</v>
      </c>
    </row>
    <row r="450" spans="1:9" ht="25.5" outlineLevel="2" x14ac:dyDescent="0.25">
      <c r="A450" s="35" t="s">
        <v>945</v>
      </c>
      <c r="B450" s="35" t="s">
        <v>948</v>
      </c>
      <c r="C450" s="35" t="s">
        <v>1137</v>
      </c>
      <c r="D450" s="36" t="s">
        <v>1732</v>
      </c>
      <c r="E450" s="35" t="s">
        <v>198</v>
      </c>
      <c r="F450" s="37">
        <v>3</v>
      </c>
      <c r="G450" s="38">
        <v>610.24</v>
      </c>
      <c r="H450" s="38">
        <f t="shared" si="68"/>
        <v>774.33</v>
      </c>
      <c r="I450" s="38">
        <f t="shared" si="69"/>
        <v>2322.9899999999998</v>
      </c>
    </row>
    <row r="451" spans="1:9" ht="25.5" outlineLevel="2" x14ac:dyDescent="0.25">
      <c r="A451" s="35" t="s">
        <v>946</v>
      </c>
      <c r="B451" s="35" t="s">
        <v>948</v>
      </c>
      <c r="C451" s="35" t="s">
        <v>1138</v>
      </c>
      <c r="D451" s="36" t="s">
        <v>1139</v>
      </c>
      <c r="E451" s="35" t="s">
        <v>198</v>
      </c>
      <c r="F451" s="37">
        <v>2</v>
      </c>
      <c r="G451" s="38">
        <v>114.15</v>
      </c>
      <c r="H451" s="38">
        <f t="shared" si="68"/>
        <v>144.84</v>
      </c>
      <c r="I451" s="38">
        <f t="shared" si="69"/>
        <v>289.68</v>
      </c>
    </row>
    <row r="452" spans="1:9" outlineLevel="1" x14ac:dyDescent="0.25">
      <c r="A452" s="39"/>
      <c r="B452" s="39"/>
      <c r="C452" s="39"/>
      <c r="D452" s="40" t="str">
        <f>CONCATENATE("TOTAL DO ITEM - ",A418)</f>
        <v>TOTAL DO ITEM - 39.0</v>
      </c>
      <c r="E452" s="39"/>
      <c r="F452" s="41"/>
      <c r="G452" s="42"/>
      <c r="H452" s="42"/>
      <c r="I452" s="42">
        <f>SUM(I419:I451)</f>
        <v>187954.4</v>
      </c>
    </row>
    <row r="453" spans="1:9" x14ac:dyDescent="0.25">
      <c r="A453" s="39"/>
      <c r="B453" s="39"/>
      <c r="C453" s="39"/>
      <c r="D453" s="40" t="s">
        <v>746</v>
      </c>
      <c r="E453" s="39"/>
      <c r="F453" s="41"/>
      <c r="G453" s="42"/>
      <c r="H453" s="42"/>
      <c r="I453" s="42">
        <f>I452+I417</f>
        <v>273407.01</v>
      </c>
    </row>
    <row r="454" spans="1:9" x14ac:dyDescent="0.25">
      <c r="A454" s="125"/>
      <c r="B454" s="125"/>
      <c r="C454" s="125"/>
      <c r="D454" s="126" t="s">
        <v>25</v>
      </c>
      <c r="E454" s="125"/>
      <c r="F454" s="127"/>
      <c r="G454" s="128"/>
      <c r="H454" s="128"/>
      <c r="I454" s="129">
        <f>I453+I405+I337+I219+I88+I22+I10</f>
        <v>19318191.609999996</v>
      </c>
    </row>
    <row r="455" spans="1:9" x14ac:dyDescent="0.25">
      <c r="A455" s="167" t="s">
        <v>2947</v>
      </c>
      <c r="B455" s="167"/>
      <c r="C455" s="167"/>
      <c r="D455" s="167"/>
      <c r="E455" s="167"/>
      <c r="F455" s="167"/>
      <c r="G455" s="167"/>
      <c r="H455" s="167"/>
      <c r="I455" s="167"/>
    </row>
    <row r="461" spans="1:9" x14ac:dyDescent="0.25">
      <c r="A461" s="49" t="s">
        <v>42</v>
      </c>
    </row>
    <row r="462" spans="1:9" x14ac:dyDescent="0.25">
      <c r="A462" s="131" t="s">
        <v>47</v>
      </c>
    </row>
    <row r="463" spans="1:9" x14ac:dyDescent="0.25">
      <c r="A463" s="49" t="s">
        <v>48</v>
      </c>
    </row>
    <row r="464" spans="1:9" x14ac:dyDescent="0.25">
      <c r="A464" s="49" t="s">
        <v>49</v>
      </c>
    </row>
  </sheetData>
  <mergeCells count="7">
    <mergeCell ref="A455:I455"/>
    <mergeCell ref="A6:I6"/>
    <mergeCell ref="A89:I89"/>
    <mergeCell ref="A220:I220"/>
    <mergeCell ref="A338:I338"/>
    <mergeCell ref="A406:I406"/>
    <mergeCell ref="A23:I23"/>
  </mergeCells>
  <phoneticPr fontId="3" type="noConversion"/>
  <pageMargins left="0.511811024" right="0.511811024" top="0.74375000000000002" bottom="0.73124999999999996" header="0.31496062000000002" footer="0.31496062000000002"/>
  <pageSetup paperSize="9" scale="60" orientation="portrait" r:id="rId1"/>
  <headerFooter>
    <oddHeader>&amp;L&amp;G&amp;R&amp;G</oddHeader>
    <oddFooter>&amp;L&amp;"-,Negrito"&amp;8&amp;K01+034EXCELÊNCIA ENGENHARIA E MEIO AMBIENTE LTDA&amp;"-,Regular"
Rua José Alencar,15 - Santa Cruz 1, Cuiabá/MT
CNPJ: 00.564.373/0001-95&amp;C&amp;9&amp;K01+028&amp;P / &amp;N&amp;R&amp;"-,Negrito"&amp;9&amp;K01+030&amp;A</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67"/>
  <sheetViews>
    <sheetView showGridLines="0" view="pageLayout" zoomScale="70" zoomScaleNormal="100" zoomScalePageLayoutView="70" workbookViewId="0">
      <selection activeCell="A7" sqref="A7:M7"/>
    </sheetView>
  </sheetViews>
  <sheetFormatPr defaultRowHeight="12.75" x14ac:dyDescent="0.2"/>
  <cols>
    <col min="1" max="1" width="14.140625" style="5" customWidth="1"/>
    <col min="2" max="2" width="43.7109375" style="7" customWidth="1"/>
    <col min="3" max="3" width="8.7109375" style="5" customWidth="1"/>
    <col min="4" max="4" width="20.7109375" style="9" customWidth="1"/>
    <col min="5" max="5" width="9.5703125" style="9" customWidth="1"/>
    <col min="6" max="6" width="17.28515625" style="9" customWidth="1"/>
    <col min="7" max="7" width="9.5703125" style="9" customWidth="1"/>
    <col min="8" max="8" width="17.28515625" style="9" customWidth="1"/>
    <col min="9" max="9" width="9.5703125" style="9" customWidth="1"/>
    <col min="10" max="10" width="17.28515625" style="9" customWidth="1"/>
    <col min="11" max="11" width="9.5703125" style="9" customWidth="1"/>
    <col min="12" max="12" width="17.28515625" style="9" customWidth="1"/>
    <col min="13" max="13" width="9.42578125" style="9" customWidth="1"/>
    <col min="14" max="16384" width="9.140625" style="69"/>
  </cols>
  <sheetData>
    <row r="1" spans="1:13" x14ac:dyDescent="0.2">
      <c r="A1" s="1" t="s">
        <v>18</v>
      </c>
      <c r="B1" s="16" t="str">
        <f>CAPA!B10</f>
        <v>ESTAÇÃO DE TRATAMENTO DE ÁGUA - ETA BOM SUCESSO</v>
      </c>
      <c r="C1" s="17"/>
      <c r="D1" s="16"/>
      <c r="E1" s="2"/>
      <c r="F1" s="3" t="s">
        <v>15</v>
      </c>
      <c r="G1" s="18">
        <v>0.26889999999999997</v>
      </c>
      <c r="H1" s="19" t="s">
        <v>44</v>
      </c>
      <c r="I1" s="20" t="str">
        <f>CAPA!H22</f>
        <v>NÃO DESONERADO</v>
      </c>
      <c r="J1" s="2"/>
      <c r="K1" s="2"/>
      <c r="L1" s="2"/>
      <c r="M1" s="2"/>
    </row>
    <row r="2" spans="1:13" x14ac:dyDescent="0.2">
      <c r="A2" s="6" t="s">
        <v>19</v>
      </c>
      <c r="B2" s="7" t="str">
        <f>CAPA!B11</f>
        <v>Bom Sucesso</v>
      </c>
      <c r="D2" s="7"/>
      <c r="F2" s="10" t="s">
        <v>14</v>
      </c>
      <c r="G2" s="22">
        <f>CAPA!C21</f>
        <v>0</v>
      </c>
      <c r="H2" s="23" t="s">
        <v>46</v>
      </c>
      <c r="I2" s="24" t="str">
        <f>CAPA!B23</f>
        <v>05</v>
      </c>
    </row>
    <row r="3" spans="1:13" x14ac:dyDescent="0.2">
      <c r="A3" s="6" t="s">
        <v>20</v>
      </c>
      <c r="B3" s="7" t="str">
        <f>CAPA!B12</f>
        <v>Várzea Grande/MT</v>
      </c>
      <c r="D3" s="7"/>
      <c r="F3" s="10" t="s">
        <v>16</v>
      </c>
      <c r="G3" s="26" t="str">
        <f>CAPA!H20</f>
        <v>02/2022</v>
      </c>
      <c r="H3" s="25"/>
      <c r="I3" s="25"/>
    </row>
    <row r="4" spans="1:13" x14ac:dyDescent="0.2">
      <c r="A4" s="6" t="s">
        <v>21</v>
      </c>
      <c r="B4" s="7" t="str">
        <f>CAPA!B13</f>
        <v>Av. Gil João da Silva, S/n, Bom Sucesso</v>
      </c>
      <c r="D4" s="7"/>
      <c r="F4" s="10" t="s">
        <v>13</v>
      </c>
      <c r="G4" s="24" t="str">
        <f>CAPA!H21</f>
        <v>04 MESES</v>
      </c>
      <c r="H4" s="25"/>
      <c r="I4" s="25"/>
    </row>
    <row r="5" spans="1:13" x14ac:dyDescent="0.2">
      <c r="A5" s="6"/>
      <c r="B5" s="5"/>
      <c r="D5" s="7"/>
    </row>
    <row r="7" spans="1:13" ht="13.5" thickBot="1" x14ac:dyDescent="0.25">
      <c r="A7" s="179" t="s">
        <v>34</v>
      </c>
      <c r="B7" s="179"/>
      <c r="C7" s="179"/>
      <c r="D7" s="179"/>
      <c r="E7" s="179"/>
      <c r="F7" s="179"/>
      <c r="G7" s="179"/>
      <c r="H7" s="179"/>
      <c r="I7" s="179"/>
      <c r="J7" s="179"/>
      <c r="K7" s="179"/>
      <c r="L7" s="179"/>
      <c r="M7" s="179"/>
    </row>
    <row r="8" spans="1:13" s="5" customFormat="1" x14ac:dyDescent="0.25">
      <c r="A8" s="175" t="s">
        <v>0</v>
      </c>
      <c r="B8" s="175" t="s">
        <v>3</v>
      </c>
      <c r="C8" s="175" t="s">
        <v>23</v>
      </c>
      <c r="D8" s="173" t="s">
        <v>7</v>
      </c>
      <c r="E8" s="175" t="s">
        <v>30</v>
      </c>
      <c r="F8" s="173"/>
      <c r="G8" s="180" t="s">
        <v>31</v>
      </c>
      <c r="H8" s="173"/>
      <c r="I8" s="180" t="s">
        <v>32</v>
      </c>
      <c r="J8" s="173"/>
      <c r="K8" s="180" t="s">
        <v>33</v>
      </c>
      <c r="L8" s="173"/>
      <c r="M8" s="177" t="s">
        <v>37</v>
      </c>
    </row>
    <row r="9" spans="1:13" ht="13.5" thickBot="1" x14ac:dyDescent="0.25">
      <c r="A9" s="176"/>
      <c r="B9" s="176"/>
      <c r="C9" s="176"/>
      <c r="D9" s="174"/>
      <c r="E9" s="70" t="s">
        <v>23</v>
      </c>
      <c r="F9" s="71" t="s">
        <v>29</v>
      </c>
      <c r="G9" s="72" t="s">
        <v>23</v>
      </c>
      <c r="H9" s="71" t="s">
        <v>29</v>
      </c>
      <c r="I9" s="72" t="s">
        <v>23</v>
      </c>
      <c r="J9" s="71" t="s">
        <v>29</v>
      </c>
      <c r="K9" s="72" t="s">
        <v>23</v>
      </c>
      <c r="L9" s="71" t="s">
        <v>29</v>
      </c>
      <c r="M9" s="178"/>
    </row>
    <row r="10" spans="1:13" x14ac:dyDescent="0.2">
      <c r="A10" s="12" t="str">
        <f>'PLANILHA RESUMO'!A12</f>
        <v>1.0</v>
      </c>
      <c r="B10" s="13" t="str">
        <f>'PLANILHA RESUMO'!B12</f>
        <v>ADMINISTRAÇÃO DE OBRAS</v>
      </c>
      <c r="C10" s="54">
        <f>D10/$D$54</f>
        <v>1.9906490615867752E-2</v>
      </c>
      <c r="D10" s="73">
        <f>'PLANILHA RESUMO'!D12</f>
        <v>384557.4</v>
      </c>
      <c r="E10" s="74">
        <v>0.06</v>
      </c>
      <c r="F10" s="75">
        <f>$D10*E10</f>
        <v>23073.444</v>
      </c>
      <c r="G10" s="74">
        <v>0.25</v>
      </c>
      <c r="H10" s="75">
        <f t="shared" ref="H10:H11" si="0">$D10*G10</f>
        <v>96139.35</v>
      </c>
      <c r="I10" s="74">
        <v>0.35</v>
      </c>
      <c r="J10" s="75">
        <f t="shared" ref="J10:J11" si="1">$D10*I10</f>
        <v>134595.09</v>
      </c>
      <c r="K10" s="74">
        <v>0.34</v>
      </c>
      <c r="L10" s="75">
        <f t="shared" ref="L10:L11" si="2">$D10*K10</f>
        <v>130749.51600000002</v>
      </c>
      <c r="M10" s="76">
        <f>K10+I10+G10+E10</f>
        <v>1</v>
      </c>
    </row>
    <row r="11" spans="1:13" ht="25.5" x14ac:dyDescent="0.2">
      <c r="A11" s="12" t="str">
        <f>'PLANILHA RESUMO'!A13</f>
        <v>2.0</v>
      </c>
      <c r="B11" s="13" t="str">
        <f>'PLANILHA RESUMO'!B13</f>
        <v>SERVIÇOS PRELIMINARES E CANTEIRO DE OBRAS</v>
      </c>
      <c r="C11" s="54">
        <f>D11/$D$54</f>
        <v>9.4813289824284986E-3</v>
      </c>
      <c r="D11" s="73">
        <f>'PLANILHA RESUMO'!D13</f>
        <v>183162.13</v>
      </c>
      <c r="E11" s="74">
        <v>1</v>
      </c>
      <c r="F11" s="75">
        <f>$D11*E11</f>
        <v>183162.13</v>
      </c>
      <c r="G11" s="74"/>
      <c r="H11" s="75">
        <f t="shared" si="0"/>
        <v>0</v>
      </c>
      <c r="I11" s="74"/>
      <c r="J11" s="75">
        <f t="shared" si="1"/>
        <v>0</v>
      </c>
      <c r="K11" s="74"/>
      <c r="L11" s="75">
        <f t="shared" si="2"/>
        <v>0</v>
      </c>
      <c r="M11" s="76">
        <f>K11+I11+G11+E11</f>
        <v>1</v>
      </c>
    </row>
    <row r="12" spans="1:13" x14ac:dyDescent="0.2">
      <c r="A12" s="169" t="s">
        <v>741</v>
      </c>
      <c r="B12" s="169"/>
      <c r="C12" s="169"/>
      <c r="D12" s="170"/>
      <c r="E12" s="77"/>
      <c r="F12" s="78"/>
      <c r="G12" s="77"/>
      <c r="H12" s="78"/>
      <c r="I12" s="77"/>
      <c r="J12" s="78"/>
      <c r="K12" s="77"/>
      <c r="L12" s="78"/>
      <c r="M12" s="79"/>
    </row>
    <row r="13" spans="1:13" x14ac:dyDescent="0.2">
      <c r="A13" s="12" t="str">
        <f>'PLANILHA RESUMO'!A15</f>
        <v>3.0</v>
      </c>
      <c r="B13" s="13" t="str">
        <f>'PLANILHA RESUMO'!B15</f>
        <v>BOMBA PARA CAPTAÇÃO</v>
      </c>
      <c r="C13" s="54">
        <f>D13/$D$54</f>
        <v>6.9023551837521097E-3</v>
      </c>
      <c r="D13" s="73">
        <f>'PLANILHA RESUMO'!D15</f>
        <v>133341.01999999999</v>
      </c>
      <c r="E13" s="74">
        <v>0.35</v>
      </c>
      <c r="F13" s="75">
        <f t="shared" ref="F13:F16" si="3">$D13*E13</f>
        <v>46669.356999999996</v>
      </c>
      <c r="G13" s="74">
        <v>0.3</v>
      </c>
      <c r="H13" s="75">
        <f t="shared" ref="H13" si="4">$D13*G13</f>
        <v>40002.305999999997</v>
      </c>
      <c r="I13" s="74">
        <v>0.35</v>
      </c>
      <c r="J13" s="75">
        <f t="shared" ref="J13" si="5">$D13*I13</f>
        <v>46669.356999999996</v>
      </c>
      <c r="K13" s="74"/>
      <c r="L13" s="75">
        <f t="shared" ref="L13" si="6">$D13*K13</f>
        <v>0</v>
      </c>
      <c r="M13" s="76">
        <f t="shared" ref="M13:M16" si="7">K13+I13+G13+E13</f>
        <v>0.99999999999999989</v>
      </c>
    </row>
    <row r="14" spans="1:13" x14ac:dyDescent="0.2">
      <c r="A14" s="12" t="str">
        <f>'PLANILHA RESUMO'!A16</f>
        <v>4.0</v>
      </c>
      <c r="B14" s="13" t="str">
        <f>'PLANILHA RESUMO'!B16</f>
        <v>ADUTORA DE ÁGUA BRUTA</v>
      </c>
      <c r="C14" s="54">
        <f>D14/$D$54</f>
        <v>0.16667562186997073</v>
      </c>
      <c r="D14" s="73">
        <f>'PLANILHA RESUMO'!D16</f>
        <v>3219871.6</v>
      </c>
      <c r="E14" s="74"/>
      <c r="F14" s="75">
        <f t="shared" si="3"/>
        <v>0</v>
      </c>
      <c r="G14" s="74">
        <v>0.35</v>
      </c>
      <c r="H14" s="75">
        <f t="shared" ref="H14" si="8">$D14*G14</f>
        <v>1126955.06</v>
      </c>
      <c r="I14" s="74">
        <v>0.3</v>
      </c>
      <c r="J14" s="75">
        <f t="shared" ref="J14" si="9">$D14*I14</f>
        <v>965961.48</v>
      </c>
      <c r="K14" s="74">
        <v>0.35</v>
      </c>
      <c r="L14" s="75">
        <f t="shared" ref="L14" si="10">$D14*K14</f>
        <v>1126955.06</v>
      </c>
      <c r="M14" s="76">
        <f t="shared" si="7"/>
        <v>0.99999999999999989</v>
      </c>
    </row>
    <row r="15" spans="1:13" x14ac:dyDescent="0.2">
      <c r="A15" s="12" t="str">
        <f>'PLANILHA RESUMO'!A17</f>
        <v>5.0</v>
      </c>
      <c r="B15" s="13" t="str">
        <f>'PLANILHA RESUMO'!B17</f>
        <v>INSTALAÇÕES ELÉTRICAS</v>
      </c>
      <c r="C15" s="54">
        <f>D15/$D$54</f>
        <v>2.7408289072250281E-2</v>
      </c>
      <c r="D15" s="73">
        <f>'PLANILHA RESUMO'!D17</f>
        <v>529478.57999999996</v>
      </c>
      <c r="E15" s="74"/>
      <c r="F15" s="75">
        <f t="shared" si="3"/>
        <v>0</v>
      </c>
      <c r="G15" s="74">
        <v>0.35</v>
      </c>
      <c r="H15" s="75">
        <f t="shared" ref="H15" si="11">$D15*G15</f>
        <v>185317.50299999997</v>
      </c>
      <c r="I15" s="74">
        <v>0.3</v>
      </c>
      <c r="J15" s="75">
        <f t="shared" ref="J15" si="12">$D15*I15</f>
        <v>158843.57399999999</v>
      </c>
      <c r="K15" s="74">
        <v>0.35</v>
      </c>
      <c r="L15" s="75">
        <f t="shared" ref="L15" si="13">$D15*K15</f>
        <v>185317.50299999997</v>
      </c>
      <c r="M15" s="76">
        <f t="shared" si="7"/>
        <v>0.99999999999999989</v>
      </c>
    </row>
    <row r="16" spans="1:13" x14ac:dyDescent="0.2">
      <c r="A16" s="12" t="str">
        <f>'PLANILHA RESUMO'!A18</f>
        <v>6.0</v>
      </c>
      <c r="B16" s="13" t="str">
        <f>'PLANILHA RESUMO'!B18</f>
        <v>MOTOBOMBA E AUTOMAÇÃO</v>
      </c>
      <c r="C16" s="54">
        <f>D16/$D$54</f>
        <v>3.7183470093969124E-3</v>
      </c>
      <c r="D16" s="73">
        <f>'PLANILHA RESUMO'!D18</f>
        <v>71831.740000000005</v>
      </c>
      <c r="E16" s="74">
        <v>0.35</v>
      </c>
      <c r="F16" s="75">
        <f t="shared" si="3"/>
        <v>25141.109</v>
      </c>
      <c r="G16" s="74">
        <v>0.3</v>
      </c>
      <c r="H16" s="75">
        <f t="shared" ref="H16" si="14">$D16*G16</f>
        <v>21549.522000000001</v>
      </c>
      <c r="I16" s="74">
        <v>0.35</v>
      </c>
      <c r="J16" s="75">
        <f t="shared" ref="J16" si="15">$D16*I16</f>
        <v>25141.109</v>
      </c>
      <c r="K16" s="74"/>
      <c r="L16" s="75">
        <f t="shared" ref="L16" si="16">$D16*K16</f>
        <v>0</v>
      </c>
      <c r="M16" s="76">
        <f t="shared" si="7"/>
        <v>0.99999999999999989</v>
      </c>
    </row>
    <row r="17" spans="1:13" x14ac:dyDescent="0.2">
      <c r="A17" s="169" t="s">
        <v>483</v>
      </c>
      <c r="B17" s="169"/>
      <c r="C17" s="169"/>
      <c r="D17" s="170"/>
      <c r="E17" s="77"/>
      <c r="F17" s="78"/>
      <c r="G17" s="77"/>
      <c r="H17" s="78"/>
      <c r="I17" s="77"/>
      <c r="J17" s="78"/>
      <c r="K17" s="77"/>
      <c r="L17" s="78"/>
      <c r="M17" s="79"/>
    </row>
    <row r="18" spans="1:13" x14ac:dyDescent="0.2">
      <c r="A18" s="12" t="str">
        <f>'PLANILHA RESUMO'!A20</f>
        <v>7.0</v>
      </c>
      <c r="B18" s="13" t="str">
        <f>'PLANILHA RESUMO'!B20</f>
        <v>INFRAESTRUTURA E FUNDAÇÃO</v>
      </c>
      <c r="C18" s="54">
        <f t="shared" ref="C18:C30" si="17">D18/$D$54</f>
        <v>1.0830793804306823E-2</v>
      </c>
      <c r="D18" s="73">
        <f>'PLANILHA RESUMO'!D20</f>
        <v>209231.35</v>
      </c>
      <c r="E18" s="74">
        <v>0.7</v>
      </c>
      <c r="F18" s="75">
        <f t="shared" ref="F18:F30" si="18">$D18*E18</f>
        <v>146461.94500000001</v>
      </c>
      <c r="G18" s="74">
        <v>0.3</v>
      </c>
      <c r="H18" s="75">
        <f t="shared" ref="H18" si="19">$D18*G18</f>
        <v>62769.404999999999</v>
      </c>
      <c r="I18" s="74"/>
      <c r="J18" s="75">
        <f t="shared" ref="J18" si="20">$D18*I18</f>
        <v>0</v>
      </c>
      <c r="K18" s="74"/>
      <c r="L18" s="75">
        <f t="shared" ref="L18" si="21">$D18*K18</f>
        <v>0</v>
      </c>
      <c r="M18" s="76">
        <f t="shared" ref="M18:M30" si="22">K18+I18+G18+E18</f>
        <v>1</v>
      </c>
    </row>
    <row r="19" spans="1:13" x14ac:dyDescent="0.2">
      <c r="A19" s="12" t="str">
        <f>'PLANILHA RESUMO'!A21</f>
        <v>8.0</v>
      </c>
      <c r="B19" s="13" t="str">
        <f>'PLANILHA RESUMO'!B21</f>
        <v>MESO E SUPER ESTRUTURA</v>
      </c>
      <c r="C19" s="54">
        <f t="shared" si="17"/>
        <v>4.0600963891153797E-3</v>
      </c>
      <c r="D19" s="73">
        <f>'PLANILHA RESUMO'!D21</f>
        <v>78433.72</v>
      </c>
      <c r="E19" s="74"/>
      <c r="F19" s="75">
        <f t="shared" si="18"/>
        <v>0</v>
      </c>
      <c r="G19" s="74">
        <v>1</v>
      </c>
      <c r="H19" s="75">
        <f t="shared" ref="H19" si="23">$D19*G19</f>
        <v>78433.72</v>
      </c>
      <c r="I19" s="74"/>
      <c r="J19" s="75">
        <f t="shared" ref="J19" si="24">$D19*I19</f>
        <v>0</v>
      </c>
      <c r="K19" s="74"/>
      <c r="L19" s="75">
        <f t="shared" ref="L19" si="25">$D19*K19</f>
        <v>0</v>
      </c>
      <c r="M19" s="76">
        <f t="shared" si="22"/>
        <v>1</v>
      </c>
    </row>
    <row r="20" spans="1:13" x14ac:dyDescent="0.2">
      <c r="A20" s="12" t="str">
        <f>'PLANILHA RESUMO'!A22</f>
        <v>9.0</v>
      </c>
      <c r="B20" s="13" t="str">
        <f>'PLANILHA RESUMO'!B22</f>
        <v>ELEMENTOS DE VEDAÇÃO</v>
      </c>
      <c r="C20" s="54">
        <f t="shared" si="17"/>
        <v>3.0457157268045142E-3</v>
      </c>
      <c r="D20" s="73">
        <f>'PLANILHA RESUMO'!D22</f>
        <v>58837.72</v>
      </c>
      <c r="E20" s="74"/>
      <c r="F20" s="75">
        <f t="shared" si="18"/>
        <v>0</v>
      </c>
      <c r="G20" s="74">
        <v>0.3</v>
      </c>
      <c r="H20" s="75">
        <f t="shared" ref="H20" si="26">$D20*G20</f>
        <v>17651.315999999999</v>
      </c>
      <c r="I20" s="74">
        <v>0.7</v>
      </c>
      <c r="J20" s="75">
        <f t="shared" ref="J20" si="27">$D20*I20</f>
        <v>41186.403999999995</v>
      </c>
      <c r="K20" s="74"/>
      <c r="L20" s="75">
        <f t="shared" ref="L20" si="28">$D20*K20</f>
        <v>0</v>
      </c>
      <c r="M20" s="76">
        <f t="shared" si="22"/>
        <v>1</v>
      </c>
    </row>
    <row r="21" spans="1:13" x14ac:dyDescent="0.2">
      <c r="A21" s="12" t="str">
        <f>'PLANILHA RESUMO'!A23</f>
        <v>10.0</v>
      </c>
      <c r="B21" s="13" t="str">
        <f>'PLANILHA RESUMO'!B23</f>
        <v>COBERTURA</v>
      </c>
      <c r="C21" s="54">
        <f t="shared" si="17"/>
        <v>9.6527192484969892E-3</v>
      </c>
      <c r="D21" s="73">
        <f>'PLANILHA RESUMO'!D23</f>
        <v>186473.08000000002</v>
      </c>
      <c r="E21" s="74"/>
      <c r="F21" s="75">
        <f t="shared" si="18"/>
        <v>0</v>
      </c>
      <c r="G21" s="74"/>
      <c r="H21" s="75">
        <f t="shared" ref="H21" si="29">$D21*G21</f>
        <v>0</v>
      </c>
      <c r="I21" s="74">
        <v>1</v>
      </c>
      <c r="J21" s="75">
        <f t="shared" ref="J21" si="30">$D21*I21</f>
        <v>186473.08000000002</v>
      </c>
      <c r="K21" s="74"/>
      <c r="L21" s="75">
        <f t="shared" ref="L21" si="31">$D21*K21</f>
        <v>0</v>
      </c>
      <c r="M21" s="76">
        <f t="shared" si="22"/>
        <v>1</v>
      </c>
    </row>
    <row r="22" spans="1:13" x14ac:dyDescent="0.2">
      <c r="A22" s="12" t="str">
        <f>'PLANILHA RESUMO'!A24</f>
        <v>11.0</v>
      </c>
      <c r="B22" s="13" t="str">
        <f>'PLANILHA RESUMO'!B24</f>
        <v>IMPERMEABILIZAÇÃO DE SUPERFÍCIES</v>
      </c>
      <c r="C22" s="54">
        <f t="shared" si="17"/>
        <v>6.1231404257719771E-5</v>
      </c>
      <c r="D22" s="73">
        <f>'PLANILHA RESUMO'!D24</f>
        <v>1182.8800000000001</v>
      </c>
      <c r="E22" s="74"/>
      <c r="F22" s="75">
        <f t="shared" si="18"/>
        <v>0</v>
      </c>
      <c r="G22" s="74">
        <v>1</v>
      </c>
      <c r="H22" s="75">
        <f t="shared" ref="H22" si="32">$D22*G22</f>
        <v>1182.8800000000001</v>
      </c>
      <c r="I22" s="74"/>
      <c r="J22" s="75">
        <f t="shared" ref="J22" si="33">$D22*I22</f>
        <v>0</v>
      </c>
      <c r="K22" s="74"/>
      <c r="L22" s="75">
        <f t="shared" ref="L22" si="34">$D22*K22</f>
        <v>0</v>
      </c>
      <c r="M22" s="76">
        <f t="shared" si="22"/>
        <v>1</v>
      </c>
    </row>
    <row r="23" spans="1:13" x14ac:dyDescent="0.2">
      <c r="A23" s="12" t="str">
        <f>'PLANILHA RESUMO'!A25</f>
        <v>12.0</v>
      </c>
      <c r="B23" s="13" t="str">
        <f>'PLANILHA RESUMO'!B25</f>
        <v>REVESTIMENTO RÚSTICO</v>
      </c>
      <c r="C23" s="54">
        <f t="shared" si="17"/>
        <v>8.7335245144097649E-4</v>
      </c>
      <c r="D23" s="73">
        <f>'PLANILHA RESUMO'!D25</f>
        <v>16871.59</v>
      </c>
      <c r="E23" s="74"/>
      <c r="F23" s="75">
        <f t="shared" si="18"/>
        <v>0</v>
      </c>
      <c r="G23" s="74">
        <v>0.2</v>
      </c>
      <c r="H23" s="75">
        <f t="shared" ref="H23" si="35">$D23*G23</f>
        <v>3374.3180000000002</v>
      </c>
      <c r="I23" s="74">
        <v>0.8</v>
      </c>
      <c r="J23" s="75">
        <f t="shared" ref="J23" si="36">$D23*I23</f>
        <v>13497.272000000001</v>
      </c>
      <c r="K23" s="74"/>
      <c r="L23" s="75">
        <f t="shared" ref="L23" si="37">$D23*K23</f>
        <v>0</v>
      </c>
      <c r="M23" s="76">
        <f t="shared" si="22"/>
        <v>1</v>
      </c>
    </row>
    <row r="24" spans="1:13" x14ac:dyDescent="0.2">
      <c r="A24" s="12" t="str">
        <f>'PLANILHA RESUMO'!A26</f>
        <v>13.0</v>
      </c>
      <c r="B24" s="13" t="str">
        <f>'PLANILHA RESUMO'!B26</f>
        <v>ESQUADRIAS</v>
      </c>
      <c r="C24" s="54">
        <f t="shared" si="17"/>
        <v>1.0984993020265422E-3</v>
      </c>
      <c r="D24" s="73">
        <f>'PLANILHA RESUMO'!D26</f>
        <v>21221.02</v>
      </c>
      <c r="E24" s="74"/>
      <c r="F24" s="75">
        <f t="shared" si="18"/>
        <v>0</v>
      </c>
      <c r="G24" s="74"/>
      <c r="H24" s="75">
        <f t="shared" ref="H24" si="38">$D24*G24</f>
        <v>0</v>
      </c>
      <c r="I24" s="74">
        <v>1</v>
      </c>
      <c r="J24" s="75">
        <f t="shared" ref="J24" si="39">$D24*I24</f>
        <v>21221.02</v>
      </c>
      <c r="K24" s="74"/>
      <c r="L24" s="75">
        <f t="shared" ref="L24" si="40">$D24*K24</f>
        <v>0</v>
      </c>
      <c r="M24" s="76">
        <f t="shared" si="22"/>
        <v>1</v>
      </c>
    </row>
    <row r="25" spans="1:13" x14ac:dyDescent="0.2">
      <c r="A25" s="12" t="str">
        <f>'PLANILHA RESUMO'!A27</f>
        <v>14.0</v>
      </c>
      <c r="B25" s="13" t="str">
        <f>'PLANILHA RESUMO'!B27</f>
        <v>INSTALAÇÕES HIDROSSANITÁRIAS E PLUVIAIS</v>
      </c>
      <c r="C25" s="54">
        <f t="shared" si="17"/>
        <v>1.9775898682060961E-3</v>
      </c>
      <c r="D25" s="73">
        <f>'PLANILHA RESUMO'!D27</f>
        <v>38203.46</v>
      </c>
      <c r="E25" s="74"/>
      <c r="F25" s="75">
        <f t="shared" si="18"/>
        <v>0</v>
      </c>
      <c r="G25" s="74">
        <v>0.15</v>
      </c>
      <c r="H25" s="75">
        <f t="shared" ref="H25" si="41">$D25*G25</f>
        <v>5730.5189999999993</v>
      </c>
      <c r="I25" s="74">
        <v>0.7</v>
      </c>
      <c r="J25" s="75">
        <f t="shared" ref="J25:L29" si="42">$D25*I25</f>
        <v>26742.421999999999</v>
      </c>
      <c r="K25" s="74">
        <v>0.15</v>
      </c>
      <c r="L25" s="75">
        <f t="shared" ref="L25:L28" si="43">$D25*K25</f>
        <v>5730.5189999999993</v>
      </c>
      <c r="M25" s="76">
        <f t="shared" si="22"/>
        <v>1</v>
      </c>
    </row>
    <row r="26" spans="1:13" x14ac:dyDescent="0.2">
      <c r="A26" s="12" t="str">
        <f>'PLANILHA RESUMO'!A28</f>
        <v>15.0</v>
      </c>
      <c r="B26" s="13" t="str">
        <f>'PLANILHA RESUMO'!B28</f>
        <v>INSTALAÇÕES ELÉTRICAS</v>
      </c>
      <c r="C26" s="54">
        <f t="shared" si="17"/>
        <v>1.889896877360976E-3</v>
      </c>
      <c r="D26" s="73">
        <f>'PLANILHA RESUMO'!D28</f>
        <v>36509.39</v>
      </c>
      <c r="E26" s="74"/>
      <c r="F26" s="75">
        <f t="shared" si="18"/>
        <v>0</v>
      </c>
      <c r="G26" s="74">
        <v>0.15</v>
      </c>
      <c r="H26" s="75">
        <f t="shared" ref="H26" si="44">$D26*G26</f>
        <v>5476.4084999999995</v>
      </c>
      <c r="I26" s="74">
        <v>0.7</v>
      </c>
      <c r="J26" s="75">
        <f t="shared" si="42"/>
        <v>25556.572999999997</v>
      </c>
      <c r="K26" s="74">
        <v>0.15</v>
      </c>
      <c r="L26" s="75">
        <f t="shared" si="43"/>
        <v>5476.4084999999995</v>
      </c>
      <c r="M26" s="76">
        <f t="shared" si="22"/>
        <v>1</v>
      </c>
    </row>
    <row r="27" spans="1:13" x14ac:dyDescent="0.2">
      <c r="A27" s="12" t="str">
        <f>'PLANILHA RESUMO'!A29</f>
        <v>16.0</v>
      </c>
      <c r="B27" s="13" t="str">
        <f>'PLANILHA RESUMO'!B29</f>
        <v>PINTURA EM PAREDES E TETOS</v>
      </c>
      <c r="C27" s="54">
        <f t="shared" si="17"/>
        <v>5.149239742943E-4</v>
      </c>
      <c r="D27" s="73">
        <f>'PLANILHA RESUMO'!D29</f>
        <v>9947.4</v>
      </c>
      <c r="E27" s="74"/>
      <c r="F27" s="75">
        <f t="shared" si="18"/>
        <v>0</v>
      </c>
      <c r="G27" s="74"/>
      <c r="H27" s="75">
        <f t="shared" ref="H27" si="45">$D27*G27</f>
        <v>0</v>
      </c>
      <c r="I27" s="74">
        <v>0.8</v>
      </c>
      <c r="J27" s="75">
        <f t="shared" ref="J27" si="46">$D27*I27</f>
        <v>7957.92</v>
      </c>
      <c r="K27" s="74">
        <v>0.2</v>
      </c>
      <c r="L27" s="75">
        <f t="shared" ref="L27" si="47">$D27*K27</f>
        <v>1989.48</v>
      </c>
      <c r="M27" s="76">
        <f t="shared" si="22"/>
        <v>1</v>
      </c>
    </row>
    <row r="28" spans="1:13" x14ac:dyDescent="0.2">
      <c r="A28" s="12" t="str">
        <f>'PLANILHA RESUMO'!A30</f>
        <v>17.0</v>
      </c>
      <c r="B28" s="13" t="str">
        <f>'PLANILHA RESUMO'!B30</f>
        <v>REVESTIMENTO EM PAREDES</v>
      </c>
      <c r="C28" s="54">
        <f t="shared" si="17"/>
        <v>5.0410515624862886E-4</v>
      </c>
      <c r="D28" s="73">
        <f>'PLANILHA RESUMO'!D30</f>
        <v>9738.4</v>
      </c>
      <c r="E28" s="74"/>
      <c r="F28" s="75">
        <f t="shared" si="18"/>
        <v>0</v>
      </c>
      <c r="G28" s="74"/>
      <c r="H28" s="75">
        <f t="shared" ref="H28" si="48">$D28*G28</f>
        <v>0</v>
      </c>
      <c r="I28" s="74">
        <v>0.8</v>
      </c>
      <c r="J28" s="75">
        <f t="shared" si="42"/>
        <v>7790.72</v>
      </c>
      <c r="K28" s="74">
        <v>0.2</v>
      </c>
      <c r="L28" s="75">
        <f t="shared" si="43"/>
        <v>1947.68</v>
      </c>
      <c r="M28" s="76">
        <f t="shared" si="22"/>
        <v>1</v>
      </c>
    </row>
    <row r="29" spans="1:13" x14ac:dyDescent="0.2">
      <c r="A29" s="12" t="str">
        <f>'PLANILHA RESUMO'!A31</f>
        <v>18.0</v>
      </c>
      <c r="B29" s="13" t="str">
        <f>'PLANILHA RESUMO'!B31</f>
        <v>REVESTIMENTO EM PISOS</v>
      </c>
      <c r="C29" s="54">
        <f t="shared" si="17"/>
        <v>2.0094851932157642E-3</v>
      </c>
      <c r="D29" s="73">
        <f>'PLANILHA RESUMO'!D31</f>
        <v>38819.619999999995</v>
      </c>
      <c r="E29" s="74"/>
      <c r="F29" s="75">
        <f t="shared" si="18"/>
        <v>0</v>
      </c>
      <c r="G29" s="74"/>
      <c r="H29" s="75">
        <f t="shared" ref="H29" si="49">$D29*G29</f>
        <v>0</v>
      </c>
      <c r="I29" s="74">
        <v>0.8</v>
      </c>
      <c r="J29" s="75">
        <f t="shared" ref="J29" si="50">$D29*I29</f>
        <v>31055.695999999996</v>
      </c>
      <c r="K29" s="74">
        <v>0.2</v>
      </c>
      <c r="L29" s="75">
        <f t="shared" si="42"/>
        <v>7763.9239999999991</v>
      </c>
      <c r="M29" s="76">
        <f t="shared" si="22"/>
        <v>1</v>
      </c>
    </row>
    <row r="30" spans="1:13" x14ac:dyDescent="0.2">
      <c r="A30" s="12" t="str">
        <f>'PLANILHA RESUMO'!A32</f>
        <v>19.0</v>
      </c>
      <c r="B30" s="13" t="str">
        <f>'PLANILHA RESUMO'!B32</f>
        <v>BANCADAS, DIVISÓRIAS, LOUÇAS E METAIS</v>
      </c>
      <c r="C30" s="54">
        <f t="shared" si="17"/>
        <v>6.3636235979957763E-4</v>
      </c>
      <c r="D30" s="73">
        <f>'PLANILHA RESUMO'!D32</f>
        <v>12293.369999999999</v>
      </c>
      <c r="E30" s="74"/>
      <c r="F30" s="75">
        <f t="shared" si="18"/>
        <v>0</v>
      </c>
      <c r="G30" s="74"/>
      <c r="H30" s="75">
        <f t="shared" ref="H30" si="51">$D30*G30</f>
        <v>0</v>
      </c>
      <c r="I30" s="74"/>
      <c r="J30" s="75">
        <f t="shared" ref="J30" si="52">$D30*I30</f>
        <v>0</v>
      </c>
      <c r="K30" s="74">
        <v>1</v>
      </c>
      <c r="L30" s="75">
        <f t="shared" ref="L30" si="53">$D30*K30</f>
        <v>12293.369999999999</v>
      </c>
      <c r="M30" s="76">
        <f t="shared" si="22"/>
        <v>1</v>
      </c>
    </row>
    <row r="31" spans="1:13" x14ac:dyDescent="0.2">
      <c r="A31" s="169" t="s">
        <v>743</v>
      </c>
      <c r="B31" s="169"/>
      <c r="C31" s="169"/>
      <c r="D31" s="170"/>
      <c r="E31" s="77"/>
      <c r="F31" s="78"/>
      <c r="G31" s="77"/>
      <c r="H31" s="78"/>
      <c r="I31" s="77"/>
      <c r="J31" s="78"/>
      <c r="K31" s="77"/>
      <c r="L31" s="78"/>
      <c r="M31" s="79"/>
    </row>
    <row r="32" spans="1:13" x14ac:dyDescent="0.2">
      <c r="A32" s="12" t="str">
        <f>'PLANILHA RESUMO'!A34</f>
        <v>20.0</v>
      </c>
      <c r="B32" s="13" t="str">
        <f>'PLANILHA RESUMO'!B34</f>
        <v>MOVIMENTO DE TERRA PARA BASE DA ETA</v>
      </c>
      <c r="C32" s="54">
        <f>D32/$D$54</f>
        <v>3.4947451274400111E-2</v>
      </c>
      <c r="D32" s="73">
        <f>'PLANILHA RESUMO'!D34</f>
        <v>675121.55999999994</v>
      </c>
      <c r="E32" s="74">
        <v>0.35</v>
      </c>
      <c r="F32" s="75">
        <f t="shared" ref="F32:F53" si="54">$D32*E32</f>
        <v>236292.54599999997</v>
      </c>
      <c r="G32" s="74">
        <v>0.3</v>
      </c>
      <c r="H32" s="75">
        <f t="shared" ref="H32:H33" si="55">$D32*G32</f>
        <v>202536.46799999996</v>
      </c>
      <c r="I32" s="74">
        <v>0.35</v>
      </c>
      <c r="J32" s="75">
        <f t="shared" ref="J32:J33" si="56">$D32*I32</f>
        <v>236292.54599999997</v>
      </c>
      <c r="K32" s="74"/>
      <c r="L32" s="75">
        <f t="shared" ref="L32" si="57">$D32*K32</f>
        <v>0</v>
      </c>
      <c r="M32" s="76">
        <f t="shared" ref="M32:M44" si="58">K32+I32+G32+E32</f>
        <v>0.99999999999999989</v>
      </c>
    </row>
    <row r="33" spans="1:13" x14ac:dyDescent="0.2">
      <c r="A33" s="12" t="str">
        <f>'PLANILHA RESUMO'!A35</f>
        <v>21.0</v>
      </c>
      <c r="B33" s="13" t="str">
        <f>'PLANILHA RESUMO'!B35</f>
        <v>INFRAESTRUTURA E FUNDAÇÃO ETA</v>
      </c>
      <c r="C33" s="54">
        <f t="shared" ref="C33:C44" si="59">D33/$D$54</f>
        <v>1.6181564315688041E-2</v>
      </c>
      <c r="D33" s="73">
        <f>'PLANILHA RESUMO'!D35</f>
        <v>312598.56</v>
      </c>
      <c r="E33" s="74">
        <v>0.35</v>
      </c>
      <c r="F33" s="75">
        <f t="shared" si="54"/>
        <v>109409.496</v>
      </c>
      <c r="G33" s="74">
        <v>0.3</v>
      </c>
      <c r="H33" s="75">
        <f t="shared" si="55"/>
        <v>93779.567999999999</v>
      </c>
      <c r="I33" s="74">
        <v>0.35</v>
      </c>
      <c r="J33" s="75">
        <f t="shared" si="56"/>
        <v>109409.496</v>
      </c>
      <c r="K33" s="74"/>
      <c r="L33" s="75">
        <f t="shared" ref="L33" si="60">$D33*K33</f>
        <v>0</v>
      </c>
      <c r="M33" s="76">
        <f t="shared" si="58"/>
        <v>0.99999999999999989</v>
      </c>
    </row>
    <row r="34" spans="1:13" x14ac:dyDescent="0.2">
      <c r="A34" s="12" t="str">
        <f>'PLANILHA RESUMO'!A36</f>
        <v>22.0</v>
      </c>
      <c r="B34" s="13" t="str">
        <f>'PLANILHA RESUMO'!B36</f>
        <v>FORNECIMENTOS DE EQUIPAMENTOS PARA ETA</v>
      </c>
      <c r="C34" s="54">
        <f t="shared" si="59"/>
        <v>8.2206436920210263E-2</v>
      </c>
      <c r="D34" s="73">
        <f>'PLANILHA RESUMO'!D36</f>
        <v>1588079.6999999997</v>
      </c>
      <c r="E34" s="74"/>
      <c r="F34" s="75">
        <f t="shared" si="54"/>
        <v>0</v>
      </c>
      <c r="G34" s="74">
        <v>0.35</v>
      </c>
      <c r="H34" s="75">
        <f t="shared" ref="H34:L43" si="61">$D34*G34</f>
        <v>555827.8949999999</v>
      </c>
      <c r="I34" s="74">
        <v>0.3</v>
      </c>
      <c r="J34" s="75">
        <f t="shared" ref="J34:L42" si="62">$D34*I34</f>
        <v>476423.90999999992</v>
      </c>
      <c r="K34" s="74">
        <v>0.35</v>
      </c>
      <c r="L34" s="75">
        <f t="shared" ref="L34:L42" si="63">$D34*K34</f>
        <v>555827.8949999999</v>
      </c>
      <c r="M34" s="76">
        <f t="shared" si="58"/>
        <v>0.99999999999999989</v>
      </c>
    </row>
    <row r="35" spans="1:13" x14ac:dyDescent="0.2">
      <c r="A35" s="12" t="str">
        <f>'PLANILHA RESUMO'!A37</f>
        <v>23.0</v>
      </c>
      <c r="B35" s="13" t="str">
        <f>'PLANILHA RESUMO'!B37</f>
        <v>INSTALAÇÃO DOS EQUIPAMENTOS PARA ETA</v>
      </c>
      <c r="C35" s="54">
        <f t="shared" si="59"/>
        <v>8.828855901383206E-3</v>
      </c>
      <c r="D35" s="73">
        <f>'PLANILHA RESUMO'!D37</f>
        <v>170557.53</v>
      </c>
      <c r="E35" s="74"/>
      <c r="F35" s="75">
        <f t="shared" si="54"/>
        <v>0</v>
      </c>
      <c r="G35" s="74">
        <v>0.35</v>
      </c>
      <c r="H35" s="75">
        <f t="shared" ref="H35" si="64">$D35*G35</f>
        <v>59695.135499999997</v>
      </c>
      <c r="I35" s="74">
        <v>0.35</v>
      </c>
      <c r="J35" s="75">
        <f t="shared" si="61"/>
        <v>59695.135499999997</v>
      </c>
      <c r="K35" s="74">
        <v>0.3</v>
      </c>
      <c r="L35" s="75">
        <f t="shared" si="62"/>
        <v>51167.258999999998</v>
      </c>
      <c r="M35" s="76">
        <f t="shared" si="58"/>
        <v>0.99999999999999989</v>
      </c>
    </row>
    <row r="36" spans="1:13" x14ac:dyDescent="0.2">
      <c r="A36" s="12" t="str">
        <f>'PLANILHA RESUMO'!A38</f>
        <v>24.0</v>
      </c>
      <c r="B36" s="13" t="str">
        <f>'PLANILHA RESUMO'!B38</f>
        <v>DECANTADOR</v>
      </c>
      <c r="C36" s="54">
        <f t="shared" si="59"/>
        <v>0.11147543846108483</v>
      </c>
      <c r="D36" s="73">
        <f>'PLANILHA RESUMO'!D38</f>
        <v>2153503.88</v>
      </c>
      <c r="E36" s="74"/>
      <c r="F36" s="75">
        <f t="shared" si="54"/>
        <v>0</v>
      </c>
      <c r="G36" s="74">
        <v>0.35</v>
      </c>
      <c r="H36" s="75">
        <f t="shared" ref="H36" si="65">$D36*G36</f>
        <v>753726.35799999989</v>
      </c>
      <c r="I36" s="74">
        <v>0.35</v>
      </c>
      <c r="J36" s="75">
        <f t="shared" si="61"/>
        <v>753726.35799999989</v>
      </c>
      <c r="K36" s="74">
        <v>0.3</v>
      </c>
      <c r="L36" s="75">
        <f t="shared" si="62"/>
        <v>646051.16399999999</v>
      </c>
      <c r="M36" s="76">
        <f t="shared" si="58"/>
        <v>0.99999999999999989</v>
      </c>
    </row>
    <row r="37" spans="1:13" x14ac:dyDescent="0.2">
      <c r="A37" s="12" t="str">
        <f>'PLANILHA RESUMO'!A39</f>
        <v>25.0</v>
      </c>
      <c r="B37" s="13" t="str">
        <f>'PLANILHA RESUMO'!B39</f>
        <v>FILTRO</v>
      </c>
      <c r="C37" s="54">
        <f t="shared" si="59"/>
        <v>6.2564557511395349E-2</v>
      </c>
      <c r="D37" s="73">
        <f>'PLANILHA RESUMO'!D39</f>
        <v>1208634.1099999999</v>
      </c>
      <c r="E37" s="74"/>
      <c r="F37" s="75">
        <f t="shared" si="54"/>
        <v>0</v>
      </c>
      <c r="G37" s="74">
        <v>0.35</v>
      </c>
      <c r="H37" s="75">
        <f t="shared" ref="H37" si="66">$D37*G37</f>
        <v>423021.93849999993</v>
      </c>
      <c r="I37" s="74">
        <v>0.35</v>
      </c>
      <c r="J37" s="75">
        <f t="shared" si="61"/>
        <v>423021.93849999993</v>
      </c>
      <c r="K37" s="74">
        <v>0.3</v>
      </c>
      <c r="L37" s="75">
        <f t="shared" si="62"/>
        <v>362590.23299999995</v>
      </c>
      <c r="M37" s="76">
        <f t="shared" si="58"/>
        <v>0.99999999999999989</v>
      </c>
    </row>
    <row r="38" spans="1:13" x14ac:dyDescent="0.2">
      <c r="A38" s="12" t="str">
        <f>'PLANILHA RESUMO'!A40</f>
        <v>26.0</v>
      </c>
      <c r="B38" s="13" t="str">
        <f>'PLANILHA RESUMO'!B40</f>
        <v>CÂMARA DE NÍVEL</v>
      </c>
      <c r="C38" s="54">
        <f t="shared" si="59"/>
        <v>5.0422255854206226E-3</v>
      </c>
      <c r="D38" s="73">
        <f>'PLANILHA RESUMO'!D40</f>
        <v>97406.68</v>
      </c>
      <c r="E38" s="74"/>
      <c r="F38" s="75">
        <f t="shared" si="54"/>
        <v>0</v>
      </c>
      <c r="G38" s="74">
        <v>0.35</v>
      </c>
      <c r="H38" s="75">
        <f t="shared" ref="H38" si="67">$D38*G38</f>
        <v>34092.337999999996</v>
      </c>
      <c r="I38" s="74">
        <v>0.35</v>
      </c>
      <c r="J38" s="75">
        <f t="shared" si="61"/>
        <v>34092.337999999996</v>
      </c>
      <c r="K38" s="74">
        <v>0.3</v>
      </c>
      <c r="L38" s="75">
        <f t="shared" si="62"/>
        <v>29222.003999999997</v>
      </c>
      <c r="M38" s="76">
        <f t="shared" si="58"/>
        <v>0.99999999999999989</v>
      </c>
    </row>
    <row r="39" spans="1:13" x14ac:dyDescent="0.2">
      <c r="A39" s="12" t="str">
        <f>'PLANILHA RESUMO'!A41</f>
        <v>27.0</v>
      </c>
      <c r="B39" s="13" t="str">
        <f>'PLANILHA RESUMO'!B41</f>
        <v>FLOCULADOR</v>
      </c>
      <c r="C39" s="54">
        <f t="shared" si="59"/>
        <v>4.7060094358387004E-2</v>
      </c>
      <c r="D39" s="73">
        <f>'PLANILHA RESUMO'!D41</f>
        <v>909115.91999999993</v>
      </c>
      <c r="E39" s="74"/>
      <c r="F39" s="75">
        <f t="shared" si="54"/>
        <v>0</v>
      </c>
      <c r="G39" s="74">
        <v>0.35</v>
      </c>
      <c r="H39" s="75">
        <f t="shared" ref="H39" si="68">$D39*G39</f>
        <v>318190.57199999993</v>
      </c>
      <c r="I39" s="74">
        <v>0.35</v>
      </c>
      <c r="J39" s="75">
        <f t="shared" si="61"/>
        <v>318190.57199999993</v>
      </c>
      <c r="K39" s="74">
        <v>0.3</v>
      </c>
      <c r="L39" s="75">
        <f t="shared" si="62"/>
        <v>272734.77599999995</v>
      </c>
      <c r="M39" s="76">
        <f t="shared" si="58"/>
        <v>0.99999999999999989</v>
      </c>
    </row>
    <row r="40" spans="1:13" ht="38.25" x14ac:dyDescent="0.2">
      <c r="A40" s="12" t="str">
        <f>'PLANILHA RESUMO'!A42</f>
        <v>28.0</v>
      </c>
      <c r="B40" s="13" t="str">
        <f>'PLANILHA RESUMO'!B42</f>
        <v>CONEXÕES FLANGEADAS DE INTERLIGAÇÕES, DESCARGAS, SAÍDAS PARA RAMAL ENTERRADO E SOPRADOR</v>
      </c>
      <c r="C40" s="54">
        <f t="shared" si="59"/>
        <v>1.2650342482031115E-2</v>
      </c>
      <c r="D40" s="73">
        <f>'PLANILHA RESUMO'!D42</f>
        <v>244381.74</v>
      </c>
      <c r="E40" s="74"/>
      <c r="F40" s="75">
        <f t="shared" ref="F40" si="69">$D40*E40</f>
        <v>0</v>
      </c>
      <c r="G40" s="74">
        <v>0.35</v>
      </c>
      <c r="H40" s="75">
        <f t="shared" ref="H40" si="70">$D40*G40</f>
        <v>85533.608999999997</v>
      </c>
      <c r="I40" s="74">
        <v>0.35</v>
      </c>
      <c r="J40" s="75">
        <f t="shared" ref="J40" si="71">$D40*I40</f>
        <v>85533.608999999997</v>
      </c>
      <c r="K40" s="74">
        <v>0.3</v>
      </c>
      <c r="L40" s="75">
        <f t="shared" ref="L40" si="72">$D40*K40</f>
        <v>73314.521999999997</v>
      </c>
      <c r="M40" s="76">
        <f t="shared" si="58"/>
        <v>0.99999999999999989</v>
      </c>
    </row>
    <row r="41" spans="1:13" ht="25.5" x14ac:dyDescent="0.2">
      <c r="A41" s="12" t="str">
        <f>'PLANILHA RESUMO'!A43</f>
        <v>29.0</v>
      </c>
      <c r="B41" s="13" t="str">
        <f>'PLANILHA RESUMO'!B43</f>
        <v>ESCADA, PASSARELA E MONTAGEM DOS ACESSÓRIOS DOS TANQUES DA ETA</v>
      </c>
      <c r="C41" s="54">
        <f t="shared" si="59"/>
        <v>1.450299829591555E-2</v>
      </c>
      <c r="D41" s="73">
        <f>'PLANILHA RESUMO'!D43</f>
        <v>280171.7</v>
      </c>
      <c r="E41" s="74"/>
      <c r="F41" s="75">
        <f t="shared" si="54"/>
        <v>0</v>
      </c>
      <c r="G41" s="74">
        <v>0.35</v>
      </c>
      <c r="H41" s="75">
        <f t="shared" ref="H41" si="73">$D41*G41</f>
        <v>98060.095000000001</v>
      </c>
      <c r="I41" s="74">
        <v>0.3</v>
      </c>
      <c r="J41" s="75">
        <f t="shared" ref="J41" si="74">$D41*I41</f>
        <v>84051.51</v>
      </c>
      <c r="K41" s="74">
        <v>0.35</v>
      </c>
      <c r="L41" s="75">
        <f t="shared" si="61"/>
        <v>98060.095000000001</v>
      </c>
      <c r="M41" s="76">
        <f t="shared" si="58"/>
        <v>0.99999999999999989</v>
      </c>
    </row>
    <row r="42" spans="1:13" x14ac:dyDescent="0.2">
      <c r="A42" s="12" t="str">
        <f>'PLANILHA RESUMO'!A44</f>
        <v>30.0</v>
      </c>
      <c r="B42" s="13" t="str">
        <f>'PLANILHA RESUMO'!B44</f>
        <v>INSTALAÇÕES ELÉTRICAS</v>
      </c>
      <c r="C42" s="54">
        <f t="shared" si="59"/>
        <v>1.3186162822204249E-2</v>
      </c>
      <c r="D42" s="73">
        <f>'PLANILHA RESUMO'!D44</f>
        <v>254732.81999999998</v>
      </c>
      <c r="E42" s="74"/>
      <c r="F42" s="75">
        <f t="shared" si="54"/>
        <v>0</v>
      </c>
      <c r="G42" s="74">
        <v>0.35</v>
      </c>
      <c r="H42" s="75">
        <f t="shared" si="61"/>
        <v>89156.486999999994</v>
      </c>
      <c r="I42" s="74">
        <v>0.3</v>
      </c>
      <c r="J42" s="75">
        <f t="shared" si="62"/>
        <v>76419.84599999999</v>
      </c>
      <c r="K42" s="74">
        <v>0.35</v>
      </c>
      <c r="L42" s="75">
        <f t="shared" si="63"/>
        <v>89156.486999999994</v>
      </c>
      <c r="M42" s="76">
        <f t="shared" si="58"/>
        <v>0.99999999999999989</v>
      </c>
    </row>
    <row r="43" spans="1:13" x14ac:dyDescent="0.2">
      <c r="A43" s="12" t="str">
        <f>'PLANILHA RESUMO'!A45</f>
        <v>31.0</v>
      </c>
      <c r="B43" s="13" t="str">
        <f>'PLANILHA RESUMO'!B45</f>
        <v>DRENAGEM</v>
      </c>
      <c r="C43" s="54">
        <f t="shared" si="59"/>
        <v>5.6210634096718146E-3</v>
      </c>
      <c r="D43" s="73">
        <f>'PLANILHA RESUMO'!D45</f>
        <v>108588.78000000001</v>
      </c>
      <c r="E43" s="74"/>
      <c r="F43" s="75">
        <f t="shared" si="54"/>
        <v>0</v>
      </c>
      <c r="G43" s="74">
        <v>0.35</v>
      </c>
      <c r="H43" s="75">
        <f t="shared" ref="H43" si="75">$D43*G43</f>
        <v>38006.073000000004</v>
      </c>
      <c r="I43" s="74">
        <v>0.3</v>
      </c>
      <c r="J43" s="75">
        <f t="shared" ref="J43" si="76">$D43*I43</f>
        <v>32576.634000000002</v>
      </c>
      <c r="K43" s="74">
        <v>0.35</v>
      </c>
      <c r="L43" s="75">
        <f t="shared" si="61"/>
        <v>38006.073000000004</v>
      </c>
      <c r="M43" s="76">
        <f t="shared" si="58"/>
        <v>0.99999999999999989</v>
      </c>
    </row>
    <row r="44" spans="1:13" x14ac:dyDescent="0.2">
      <c r="A44" s="12" t="str">
        <f>'PLANILHA RESUMO'!A46</f>
        <v>32.0</v>
      </c>
      <c r="B44" s="13" t="str">
        <f>'PLANILHA RESUMO'!B46</f>
        <v>SERVIÇOS COMPLEMENTARES</v>
      </c>
      <c r="C44" s="54">
        <f t="shared" si="59"/>
        <v>9.3122536328337033E-3</v>
      </c>
      <c r="D44" s="73">
        <f>'PLANILHA RESUMO'!D46</f>
        <v>179895.90000000002</v>
      </c>
      <c r="E44" s="74"/>
      <c r="F44" s="75">
        <f t="shared" si="54"/>
        <v>0</v>
      </c>
      <c r="G44" s="74"/>
      <c r="H44" s="75">
        <f t="shared" ref="H44" si="77">$D44*G44</f>
        <v>0</v>
      </c>
      <c r="I44" s="74"/>
      <c r="J44" s="75">
        <f t="shared" ref="J44" si="78">$D44*I44</f>
        <v>0</v>
      </c>
      <c r="K44" s="74">
        <v>1</v>
      </c>
      <c r="L44" s="75">
        <f t="shared" ref="L44" si="79">$D44*K44</f>
        <v>179895.90000000002</v>
      </c>
      <c r="M44" s="76">
        <f t="shared" si="58"/>
        <v>1</v>
      </c>
    </row>
    <row r="45" spans="1:13" x14ac:dyDescent="0.2">
      <c r="A45" s="169" t="s">
        <v>1149</v>
      </c>
      <c r="B45" s="169"/>
      <c r="C45" s="169"/>
      <c r="D45" s="170"/>
      <c r="E45" s="77"/>
      <c r="F45" s="78"/>
      <c r="G45" s="77"/>
      <c r="H45" s="78"/>
      <c r="I45" s="77"/>
      <c r="J45" s="78"/>
      <c r="K45" s="77"/>
      <c r="L45" s="78"/>
      <c r="M45" s="79"/>
    </row>
    <row r="46" spans="1:13" x14ac:dyDescent="0.2">
      <c r="A46" s="12" t="str">
        <f>'PLANILHA RESUMO'!A48</f>
        <v>33.0</v>
      </c>
      <c r="B46" s="13" t="str">
        <f>'PLANILHA RESUMO'!B48</f>
        <v>INFRAESTRUTURA E FUNDAÇÃO</v>
      </c>
      <c r="C46" s="54">
        <f>D46/$D$54</f>
        <v>1.9567543775905229E-2</v>
      </c>
      <c r="D46" s="73">
        <f>'PLANILHA RESUMO'!D48</f>
        <v>378009.56</v>
      </c>
      <c r="E46" s="74">
        <v>0.5</v>
      </c>
      <c r="F46" s="75">
        <f t="shared" si="54"/>
        <v>189004.78</v>
      </c>
      <c r="G46" s="74">
        <v>0.5</v>
      </c>
      <c r="H46" s="75">
        <f t="shared" ref="H46" si="80">$D46*G46</f>
        <v>189004.78</v>
      </c>
      <c r="I46" s="74"/>
      <c r="J46" s="75">
        <f t="shared" ref="J46" si="81">$D46*I46</f>
        <v>0</v>
      </c>
      <c r="K46" s="74"/>
      <c r="L46" s="75">
        <f t="shared" ref="L46" si="82">$D46*K46</f>
        <v>0</v>
      </c>
      <c r="M46" s="76">
        <f t="shared" ref="M46:M50" si="83">K46+I46+G46+E46</f>
        <v>1</v>
      </c>
    </row>
    <row r="47" spans="1:13" x14ac:dyDescent="0.2">
      <c r="A47" s="12" t="str">
        <f>'PLANILHA RESUMO'!A49</f>
        <v>34.0</v>
      </c>
      <c r="B47" s="13" t="str">
        <f>'PLANILHA RESUMO'!B49</f>
        <v>RESERVATÓRIO DE ÁGUA POTÁVEL - RAP</v>
      </c>
      <c r="C47" s="54">
        <f>D47/$D$54</f>
        <v>0.13958321277878663</v>
      </c>
      <c r="D47" s="73">
        <f>'PLANILHA RESUMO'!D49</f>
        <v>2696495.25</v>
      </c>
      <c r="E47" s="74"/>
      <c r="F47" s="75">
        <f t="shared" si="54"/>
        <v>0</v>
      </c>
      <c r="G47" s="74">
        <v>0.35</v>
      </c>
      <c r="H47" s="75">
        <f t="shared" ref="H47:J48" si="84">$D47*G47</f>
        <v>943773.33749999991</v>
      </c>
      <c r="I47" s="74">
        <v>0.3</v>
      </c>
      <c r="J47" s="75">
        <f t="shared" ref="J47:L48" si="85">$D47*I47</f>
        <v>808948.57499999995</v>
      </c>
      <c r="K47" s="74">
        <v>0.35</v>
      </c>
      <c r="L47" s="75">
        <f t="shared" ref="L47" si="86">$D47*K47</f>
        <v>943773.33749999991</v>
      </c>
      <c r="M47" s="76">
        <f t="shared" si="83"/>
        <v>0.99999999999999989</v>
      </c>
    </row>
    <row r="48" spans="1:13" x14ac:dyDescent="0.2">
      <c r="A48" s="12" t="str">
        <f>'PLANILHA RESUMO'!A50</f>
        <v>35.0</v>
      </c>
      <c r="B48" s="13" t="str">
        <f>'PLANILHA RESUMO'!B50</f>
        <v>BARRILETE</v>
      </c>
      <c r="C48" s="54">
        <f>D48/$D$54</f>
        <v>2.9322376619702665E-2</v>
      </c>
      <c r="D48" s="73">
        <f>'PLANILHA RESUMO'!D50</f>
        <v>566455.29</v>
      </c>
      <c r="E48" s="74"/>
      <c r="F48" s="75">
        <f t="shared" si="54"/>
        <v>0</v>
      </c>
      <c r="G48" s="74">
        <v>0.35</v>
      </c>
      <c r="H48" s="75">
        <f t="shared" ref="H48" si="87">$D48*G48</f>
        <v>198259.35149999999</v>
      </c>
      <c r="I48" s="74">
        <v>0.35</v>
      </c>
      <c r="J48" s="75">
        <f t="shared" si="84"/>
        <v>198259.35149999999</v>
      </c>
      <c r="K48" s="74">
        <v>0.3</v>
      </c>
      <c r="L48" s="75">
        <f t="shared" si="85"/>
        <v>169936.587</v>
      </c>
      <c r="M48" s="76">
        <f t="shared" si="83"/>
        <v>0.99999999999999989</v>
      </c>
    </row>
    <row r="49" spans="1:13" x14ac:dyDescent="0.2">
      <c r="A49" s="12" t="str">
        <f>'PLANILHA RESUMO'!A51</f>
        <v>36.0</v>
      </c>
      <c r="B49" s="13" t="str">
        <f>'PLANILHA RESUMO'!B51</f>
        <v>MOTOBOMBA E AUTOMAÇÃO</v>
      </c>
      <c r="C49" s="54">
        <f>D49/$D$54</f>
        <v>9.1839343755220182E-2</v>
      </c>
      <c r="D49" s="73">
        <f>'PLANILHA RESUMO'!D51</f>
        <v>1774170.04</v>
      </c>
      <c r="E49" s="74"/>
      <c r="F49" s="75">
        <f t="shared" si="54"/>
        <v>0</v>
      </c>
      <c r="G49" s="74"/>
      <c r="H49" s="75">
        <f t="shared" ref="H49" si="88">$D49*G49</f>
        <v>0</v>
      </c>
      <c r="I49" s="74">
        <v>0.5</v>
      </c>
      <c r="J49" s="75">
        <f t="shared" ref="J49:L50" si="89">$D49*I49</f>
        <v>887085.02</v>
      </c>
      <c r="K49" s="74">
        <v>0.5</v>
      </c>
      <c r="L49" s="75">
        <f t="shared" ref="L49" si="90">$D49*K49</f>
        <v>887085.02</v>
      </c>
      <c r="M49" s="76">
        <f t="shared" si="83"/>
        <v>1</v>
      </c>
    </row>
    <row r="50" spans="1:13" x14ac:dyDescent="0.2">
      <c r="A50" s="12" t="str">
        <f>'PLANILHA RESUMO'!A52</f>
        <v>37.0</v>
      </c>
      <c r="B50" s="13" t="str">
        <f>'PLANILHA RESUMO'!B52</f>
        <v>INSTALAÇÕES ELÉTRICAS</v>
      </c>
      <c r="C50" s="54">
        <f>D50/$D$54</f>
        <v>1.0708047325346932E-2</v>
      </c>
      <c r="D50" s="73">
        <f>'PLANILHA RESUMO'!D52</f>
        <v>206860.11</v>
      </c>
      <c r="E50" s="74"/>
      <c r="F50" s="75">
        <f t="shared" si="54"/>
        <v>0</v>
      </c>
      <c r="G50" s="74"/>
      <c r="H50" s="75">
        <f t="shared" ref="H50" si="91">$D50*G50</f>
        <v>0</v>
      </c>
      <c r="I50" s="74">
        <v>0.5</v>
      </c>
      <c r="J50" s="75">
        <f t="shared" ref="J50" si="92">$D50*I50</f>
        <v>103430.05499999999</v>
      </c>
      <c r="K50" s="74">
        <v>0.5</v>
      </c>
      <c r="L50" s="75">
        <f t="shared" si="89"/>
        <v>103430.05499999999</v>
      </c>
      <c r="M50" s="76">
        <f t="shared" si="83"/>
        <v>1</v>
      </c>
    </row>
    <row r="51" spans="1:13" x14ac:dyDescent="0.2">
      <c r="A51" s="169" t="s">
        <v>745</v>
      </c>
      <c r="B51" s="169"/>
      <c r="C51" s="169"/>
      <c r="D51" s="170"/>
      <c r="E51" s="77"/>
      <c r="F51" s="78"/>
      <c r="G51" s="77"/>
      <c r="H51" s="78"/>
      <c r="I51" s="77"/>
      <c r="J51" s="78"/>
      <c r="K51" s="77"/>
      <c r="L51" s="78"/>
      <c r="M51" s="79"/>
    </row>
    <row r="52" spans="1:13" x14ac:dyDescent="0.2">
      <c r="A52" s="12" t="str">
        <f>'PLANILHA RESUMO'!A54</f>
        <v>38.0</v>
      </c>
      <c r="B52" s="13" t="str">
        <f>'PLANILHA RESUMO'!B54</f>
        <v>ABRIGO</v>
      </c>
      <c r="C52" s="54">
        <f t="shared" ref="C52:C53" si="93">D52/$D$54</f>
        <v>4.4234269814243769E-3</v>
      </c>
      <c r="D52" s="73">
        <f>'PLANILHA RESUMO'!D54</f>
        <v>85452.61</v>
      </c>
      <c r="E52" s="74"/>
      <c r="F52" s="75">
        <f t="shared" si="54"/>
        <v>0</v>
      </c>
      <c r="G52" s="74">
        <v>0.5</v>
      </c>
      <c r="H52" s="75">
        <f t="shared" ref="H52" si="94">$D52*G52</f>
        <v>42726.305</v>
      </c>
      <c r="I52" s="74">
        <v>0.5</v>
      </c>
      <c r="J52" s="75">
        <f t="shared" ref="J52" si="95">$D52*I52</f>
        <v>42726.305</v>
      </c>
      <c r="K52" s="74"/>
      <c r="L52" s="75">
        <f t="shared" ref="L52" si="96">$D52*K52</f>
        <v>0</v>
      </c>
      <c r="M52" s="76">
        <f t="shared" ref="M52:M53" si="97">K52+I52+G52+E52</f>
        <v>1</v>
      </c>
    </row>
    <row r="53" spans="1:13" ht="13.5" thickBot="1" x14ac:dyDescent="0.25">
      <c r="A53" s="70" t="str">
        <f>'PLANILHA RESUMO'!A55</f>
        <v>39.0</v>
      </c>
      <c r="B53" s="80" t="str">
        <f>'PLANILHA RESUMO'!B55</f>
        <v>ESTRUTURA SUBESTAÇÃO E TRANSFORMAÇÃO</v>
      </c>
      <c r="C53" s="81">
        <f t="shared" si="93"/>
        <v>9.7293993037477714E-3</v>
      </c>
      <c r="D53" s="82">
        <f>'PLANILHA RESUMO'!D55</f>
        <v>187954.4</v>
      </c>
      <c r="E53" s="83"/>
      <c r="F53" s="84">
        <f t="shared" si="54"/>
        <v>0</v>
      </c>
      <c r="G53" s="83">
        <v>0.35</v>
      </c>
      <c r="H53" s="84">
        <f t="shared" ref="H53" si="98">$D53*G53</f>
        <v>65784.039999999994</v>
      </c>
      <c r="I53" s="83">
        <v>0.35</v>
      </c>
      <c r="J53" s="84">
        <f t="shared" ref="J53" si="99">$D53*I53</f>
        <v>65784.039999999994</v>
      </c>
      <c r="K53" s="83">
        <v>0.3</v>
      </c>
      <c r="L53" s="84">
        <f t="shared" ref="L53" si="100">$D53*K53</f>
        <v>56386.32</v>
      </c>
      <c r="M53" s="76">
        <f t="shared" si="97"/>
        <v>0.99999999999999989</v>
      </c>
    </row>
    <row r="54" spans="1:13" x14ac:dyDescent="0.2">
      <c r="A54" s="85"/>
      <c r="B54" s="86" t="s">
        <v>35</v>
      </c>
      <c r="C54" s="87">
        <f>SUM(C10:C53)</f>
        <v>1.0000000000000002</v>
      </c>
      <c r="D54" s="88">
        <f>SUM(D10:D53)</f>
        <v>19318191.609999996</v>
      </c>
      <c r="E54" s="89">
        <f>F54/$D$54</f>
        <v>4.9653447194480969E-2</v>
      </c>
      <c r="F54" s="90">
        <f>SUM(F10:F53)</f>
        <v>959214.80700000003</v>
      </c>
      <c r="G54" s="89">
        <f>H54/$D$54</f>
        <v>0.30208607390968933</v>
      </c>
      <c r="H54" s="90">
        <f>SUM(H10:H53)</f>
        <v>5835756.658499999</v>
      </c>
      <c r="I54" s="89">
        <f>J54/$D$54</f>
        <v>0.33586782280083205</v>
      </c>
      <c r="J54" s="90">
        <f>SUM(J10:J53)</f>
        <v>6488358.9564999985</v>
      </c>
      <c r="K54" s="89">
        <f>L54/$D$54</f>
        <v>0.31239265609499783</v>
      </c>
      <c r="L54" s="90">
        <f>SUM(L10:L53)</f>
        <v>6034861.188000001</v>
      </c>
      <c r="M54" s="171">
        <f>L55/D54</f>
        <v>1.0000000000000002</v>
      </c>
    </row>
    <row r="55" spans="1:13" ht="13.5" thickBot="1" x14ac:dyDescent="0.25">
      <c r="A55" s="52"/>
      <c r="B55" s="91" t="s">
        <v>36</v>
      </c>
      <c r="C55" s="52"/>
      <c r="D55" s="92"/>
      <c r="E55" s="93">
        <f>E54</f>
        <v>4.9653447194480969E-2</v>
      </c>
      <c r="F55" s="94">
        <f>F54</f>
        <v>959214.80700000003</v>
      </c>
      <c r="G55" s="93">
        <f t="shared" ref="G55:L55" si="101">E55+G54</f>
        <v>0.35173952110417028</v>
      </c>
      <c r="H55" s="94">
        <f t="shared" si="101"/>
        <v>6794971.465499999</v>
      </c>
      <c r="I55" s="93">
        <f t="shared" si="101"/>
        <v>0.68760734390500233</v>
      </c>
      <c r="J55" s="94">
        <f t="shared" si="101"/>
        <v>13283330.421999998</v>
      </c>
      <c r="K55" s="93">
        <f t="shared" si="101"/>
        <v>1.0000000000000002</v>
      </c>
      <c r="L55" s="94">
        <f t="shared" si="101"/>
        <v>19318191.609999999</v>
      </c>
      <c r="M55" s="172"/>
    </row>
    <row r="64" spans="1:13" x14ac:dyDescent="0.2">
      <c r="A64" s="123" t="s">
        <v>42</v>
      </c>
    </row>
    <row r="65" spans="1:1" x14ac:dyDescent="0.2">
      <c r="A65" s="124" t="s">
        <v>47</v>
      </c>
    </row>
    <row r="66" spans="1:1" x14ac:dyDescent="0.2">
      <c r="A66" s="123" t="s">
        <v>48</v>
      </c>
    </row>
    <row r="67" spans="1:1" x14ac:dyDescent="0.2">
      <c r="A67" s="123" t="s">
        <v>49</v>
      </c>
    </row>
  </sheetData>
  <mergeCells count="16">
    <mergeCell ref="A7:M7"/>
    <mergeCell ref="E8:F8"/>
    <mergeCell ref="G8:H8"/>
    <mergeCell ref="I8:J8"/>
    <mergeCell ref="K8:L8"/>
    <mergeCell ref="A51:D51"/>
    <mergeCell ref="M54:M55"/>
    <mergeCell ref="D8:D9"/>
    <mergeCell ref="C8:C9"/>
    <mergeCell ref="A8:A9"/>
    <mergeCell ref="B8:B9"/>
    <mergeCell ref="M8:M9"/>
    <mergeCell ref="A12:D12"/>
    <mergeCell ref="A17:D17"/>
    <mergeCell ref="A31:D31"/>
    <mergeCell ref="A45:D45"/>
  </mergeCells>
  <conditionalFormatting sqref="E10:E11 G10:G11 I10:I11 K10:K11 E46:E50 G46:G50">
    <cfRule type="cellIs" dxfId="45" priority="66" operator="notEqual">
      <formula>0</formula>
    </cfRule>
  </conditionalFormatting>
  <conditionalFormatting sqref="F10:F11 H10:H11 J10:J11 L10:L11 F46:F50 H46:H50">
    <cfRule type="cellIs" dxfId="44" priority="65" operator="greaterThan">
      <formula>0</formula>
    </cfRule>
  </conditionalFormatting>
  <conditionalFormatting sqref="E13:E16 G13:G16 I13:I16 K13:K16">
    <cfRule type="cellIs" dxfId="43" priority="62" operator="notEqual">
      <formula>0</formula>
    </cfRule>
  </conditionalFormatting>
  <conditionalFormatting sqref="F13:F16 H13:H16 J13:J16 L13:L16">
    <cfRule type="cellIs" dxfId="42" priority="61" operator="greaterThan">
      <formula>0</formula>
    </cfRule>
  </conditionalFormatting>
  <conditionalFormatting sqref="E18:E30 G18:G30 I18:I25 K18:K25 K27 I27 I29:I30 K30">
    <cfRule type="cellIs" dxfId="41" priority="60" operator="notEqual">
      <formula>0</formula>
    </cfRule>
  </conditionalFormatting>
  <conditionalFormatting sqref="F18:F30 H18:H30 J18:J25 L18:L25 L27 J27 J29:J30 L30">
    <cfRule type="cellIs" dxfId="40" priority="59" operator="greaterThan">
      <formula>0</formula>
    </cfRule>
  </conditionalFormatting>
  <conditionalFormatting sqref="E32 G32 I32 K32:K34 I34 G34:G39 E34:E39 I41 K44 I43:I44 G43:G44 E41:E44 G41">
    <cfRule type="cellIs" dxfId="39" priority="58" operator="notEqual">
      <formula>0</formula>
    </cfRule>
  </conditionalFormatting>
  <conditionalFormatting sqref="F32 H32 J32 L32:L34 J34 H34:H39 F34:F39 J41 L44 J43:J44 H43:H44 F41:F44 H41">
    <cfRule type="cellIs" dxfId="38" priority="57" operator="greaterThan">
      <formula>0</formula>
    </cfRule>
  </conditionalFormatting>
  <conditionalFormatting sqref="I46:I47 K46:K47 I50">
    <cfRule type="cellIs" dxfId="37" priority="54" operator="notEqual">
      <formula>0</formula>
    </cfRule>
  </conditionalFormatting>
  <conditionalFormatting sqref="J46:J47 L46:L47 J50">
    <cfRule type="cellIs" dxfId="36" priority="53" operator="greaterThan">
      <formula>0</formula>
    </cfRule>
  </conditionalFormatting>
  <conditionalFormatting sqref="E52:E53 G52:G53 I52:I53 K52:K53">
    <cfRule type="cellIs" dxfId="35" priority="50" operator="notEqual">
      <formula>0</formula>
    </cfRule>
  </conditionalFormatting>
  <conditionalFormatting sqref="F52:F53 H52:H53 J52:J53 L52:L53">
    <cfRule type="cellIs" dxfId="34" priority="49" operator="greaterThan">
      <formula>0</formula>
    </cfRule>
  </conditionalFormatting>
  <conditionalFormatting sqref="I26 K26">
    <cfRule type="cellIs" dxfId="33" priority="48" operator="notEqual">
      <formula>0</formula>
    </cfRule>
  </conditionalFormatting>
  <conditionalFormatting sqref="J26 L26">
    <cfRule type="cellIs" dxfId="32" priority="47" operator="greaterThan">
      <formula>0</formula>
    </cfRule>
  </conditionalFormatting>
  <conditionalFormatting sqref="I28 K28">
    <cfRule type="cellIs" dxfId="31" priority="46" operator="notEqual">
      <formula>0</formula>
    </cfRule>
  </conditionalFormatting>
  <conditionalFormatting sqref="J28 L28">
    <cfRule type="cellIs" dxfId="30" priority="45" operator="greaterThan">
      <formula>0</formula>
    </cfRule>
  </conditionalFormatting>
  <conditionalFormatting sqref="K29">
    <cfRule type="cellIs" dxfId="29" priority="44" operator="notEqual">
      <formula>0</formula>
    </cfRule>
  </conditionalFormatting>
  <conditionalFormatting sqref="L29">
    <cfRule type="cellIs" dxfId="28" priority="43" operator="greaterThan">
      <formula>0</formula>
    </cfRule>
  </conditionalFormatting>
  <conditionalFormatting sqref="E33 G33 I33">
    <cfRule type="cellIs" dxfId="27" priority="42" operator="notEqual">
      <formula>0</formula>
    </cfRule>
  </conditionalFormatting>
  <conditionalFormatting sqref="F33 H33 J33">
    <cfRule type="cellIs" dxfId="26" priority="41" operator="greaterThan">
      <formula>0</formula>
    </cfRule>
  </conditionalFormatting>
  <conditionalFormatting sqref="K35 I35">
    <cfRule type="cellIs" dxfId="25" priority="40" operator="notEqual">
      <formula>0</formula>
    </cfRule>
  </conditionalFormatting>
  <conditionalFormatting sqref="L35 J35">
    <cfRule type="cellIs" dxfId="24" priority="39" operator="greaterThan">
      <formula>0</formula>
    </cfRule>
  </conditionalFormatting>
  <conditionalFormatting sqref="K36 I36">
    <cfRule type="cellIs" dxfId="23" priority="38" operator="notEqual">
      <formula>0</formula>
    </cfRule>
  </conditionalFormatting>
  <conditionalFormatting sqref="L36 J36">
    <cfRule type="cellIs" dxfId="22" priority="37" operator="greaterThan">
      <formula>0</formula>
    </cfRule>
  </conditionalFormatting>
  <conditionalFormatting sqref="K37 I37">
    <cfRule type="cellIs" dxfId="21" priority="36" operator="notEqual">
      <formula>0</formula>
    </cfRule>
  </conditionalFormatting>
  <conditionalFormatting sqref="L37 J37">
    <cfRule type="cellIs" dxfId="20" priority="35" operator="greaterThan">
      <formula>0</formula>
    </cfRule>
  </conditionalFormatting>
  <conditionalFormatting sqref="K38 I38">
    <cfRule type="cellIs" dxfId="19" priority="34" operator="notEqual">
      <formula>0</formula>
    </cfRule>
  </conditionalFormatting>
  <conditionalFormatting sqref="L38 J38">
    <cfRule type="cellIs" dxfId="18" priority="33" operator="greaterThan">
      <formula>0</formula>
    </cfRule>
  </conditionalFormatting>
  <conditionalFormatting sqref="K39 I39">
    <cfRule type="cellIs" dxfId="17" priority="32" operator="notEqual">
      <formula>0</formula>
    </cfRule>
  </conditionalFormatting>
  <conditionalFormatting sqref="L39 J39">
    <cfRule type="cellIs" dxfId="16" priority="31" operator="greaterThan">
      <formula>0</formula>
    </cfRule>
  </conditionalFormatting>
  <conditionalFormatting sqref="K41">
    <cfRule type="cellIs" dxfId="15" priority="30" operator="notEqual">
      <formula>0</formula>
    </cfRule>
  </conditionalFormatting>
  <conditionalFormatting sqref="L41">
    <cfRule type="cellIs" dxfId="14" priority="29" operator="greaterThan">
      <formula>0</formula>
    </cfRule>
  </conditionalFormatting>
  <conditionalFormatting sqref="K42 I42 G42">
    <cfRule type="cellIs" dxfId="13" priority="28" operator="notEqual">
      <formula>0</formula>
    </cfRule>
  </conditionalFormatting>
  <conditionalFormatting sqref="L42 J42 H42">
    <cfRule type="cellIs" dxfId="12" priority="27" operator="greaterThan">
      <formula>0</formula>
    </cfRule>
  </conditionalFormatting>
  <conditionalFormatting sqref="K43">
    <cfRule type="cellIs" dxfId="11" priority="26" operator="notEqual">
      <formula>0</formula>
    </cfRule>
  </conditionalFormatting>
  <conditionalFormatting sqref="L43">
    <cfRule type="cellIs" dxfId="10" priority="25" operator="greaterThan">
      <formula>0</formula>
    </cfRule>
  </conditionalFormatting>
  <conditionalFormatting sqref="I48 K48">
    <cfRule type="cellIs" dxfId="9" priority="18" operator="notEqual">
      <formula>0</formula>
    </cfRule>
  </conditionalFormatting>
  <conditionalFormatting sqref="J48 L48">
    <cfRule type="cellIs" dxfId="8" priority="17" operator="greaterThan">
      <formula>0</formula>
    </cfRule>
  </conditionalFormatting>
  <conditionalFormatting sqref="K49 I49">
    <cfRule type="cellIs" dxfId="7" priority="16" operator="notEqual">
      <formula>0</formula>
    </cfRule>
  </conditionalFormatting>
  <conditionalFormatting sqref="L49 J49">
    <cfRule type="cellIs" dxfId="6" priority="15" operator="greaterThan">
      <formula>0</formula>
    </cfRule>
  </conditionalFormatting>
  <conditionalFormatting sqref="K50">
    <cfRule type="cellIs" dxfId="5" priority="14" operator="notEqual">
      <formula>0</formula>
    </cfRule>
  </conditionalFormatting>
  <conditionalFormatting sqref="L50">
    <cfRule type="cellIs" dxfId="4" priority="13" operator="greaterThan">
      <formula>0</formula>
    </cfRule>
  </conditionalFormatting>
  <conditionalFormatting sqref="G40 E40">
    <cfRule type="cellIs" dxfId="3" priority="4" operator="notEqual">
      <formula>0</formula>
    </cfRule>
  </conditionalFormatting>
  <conditionalFormatting sqref="H40 F40">
    <cfRule type="cellIs" dxfId="2" priority="3" operator="greaterThan">
      <formula>0</formula>
    </cfRule>
  </conditionalFormatting>
  <conditionalFormatting sqref="K40 I40">
    <cfRule type="cellIs" dxfId="1" priority="2" operator="notEqual">
      <formula>0</formula>
    </cfRule>
  </conditionalFormatting>
  <conditionalFormatting sqref="L40 J40">
    <cfRule type="cellIs" dxfId="0" priority="1" operator="greaterThan">
      <formula>0</formula>
    </cfRule>
  </conditionalFormatting>
  <pageMargins left="0.511811024" right="0.511811024" top="0.7720588235294118" bottom="0.78740157499999996" header="0.31496062000000002" footer="0.31496062000000002"/>
  <pageSetup paperSize="9" scale="45" orientation="portrait" r:id="rId1"/>
  <headerFooter>
    <oddHeader>&amp;L&amp;G&amp;R&amp;G</oddHeader>
    <oddFooter>&amp;L&amp;"-,Negrito"&amp;10&amp;K01+033EXCELÊNCIA ENGENHARIA E MEIO AMBIENTE LTDA&amp;"-,Regular"
Rua José Alencar,15 - Santa Cruz 1, Cuiabá/MT
CNPJ: 00.564.373/0001-95&amp;C&amp;10&amp;K01+037&amp;P / &amp;N&amp;R&amp;"-,Negrito"&amp;10&amp;K01+039&amp;A</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3151"/>
  <sheetViews>
    <sheetView showGridLines="0" view="pageLayout" zoomScale="85" zoomScaleNormal="100" zoomScalePageLayoutView="85" workbookViewId="0">
      <selection activeCell="A7" sqref="A7:J7"/>
    </sheetView>
  </sheetViews>
  <sheetFormatPr defaultRowHeight="12.75" x14ac:dyDescent="0.25"/>
  <cols>
    <col min="1" max="1" width="14.7109375" style="5" customWidth="1"/>
    <col min="2" max="2" width="11.42578125" style="5" customWidth="1"/>
    <col min="3" max="3" width="7.7109375" style="5" customWidth="1"/>
    <col min="4" max="4" width="39.42578125" style="8" customWidth="1"/>
    <col min="5" max="5" width="14.7109375" style="5" customWidth="1"/>
    <col min="6" max="6" width="14.7109375" style="9" customWidth="1"/>
    <col min="7" max="7" width="9.42578125" style="9" customWidth="1"/>
    <col min="8" max="8" width="12.85546875" style="9" customWidth="1"/>
    <col min="9" max="10" width="14.140625" style="5" customWidth="1"/>
    <col min="11" max="16384" width="9.140625" style="5"/>
  </cols>
  <sheetData>
    <row r="1" spans="1:10" x14ac:dyDescent="0.25">
      <c r="A1" s="1" t="s">
        <v>18</v>
      </c>
      <c r="B1" s="16" t="str">
        <f>CAPA!B10</f>
        <v>ESTAÇÃO DE TRATAMENTO DE ÁGUA - ETA BOM SUCESSO</v>
      </c>
      <c r="C1" s="133"/>
      <c r="D1" s="122"/>
      <c r="E1" s="122"/>
      <c r="F1" s="3" t="s">
        <v>16</v>
      </c>
      <c r="G1" s="4" t="str">
        <f>CAPA!H20</f>
        <v>02/2022</v>
      </c>
      <c r="H1" s="2"/>
      <c r="I1" s="17"/>
      <c r="J1" s="17"/>
    </row>
    <row r="2" spans="1:10" x14ac:dyDescent="0.25">
      <c r="A2" s="6" t="s">
        <v>19</v>
      </c>
      <c r="B2" s="7" t="str">
        <f>CAPA!B11</f>
        <v>Bom Sucesso</v>
      </c>
      <c r="F2" s="10" t="s">
        <v>44</v>
      </c>
      <c r="G2" s="7" t="str">
        <f>CAPA!H22</f>
        <v>NÃO DESONERADO</v>
      </c>
    </row>
    <row r="3" spans="1:10" x14ac:dyDescent="0.25">
      <c r="A3" s="6" t="s">
        <v>20</v>
      </c>
      <c r="B3" s="7" t="str">
        <f>CAPA!B12</f>
        <v>Várzea Grande/MT</v>
      </c>
      <c r="F3" s="10" t="s">
        <v>173</v>
      </c>
      <c r="G3" s="11">
        <f>'ENCARGOS SOCIAIS'!C38</f>
        <v>1.1319000000000001</v>
      </c>
    </row>
    <row r="4" spans="1:10" x14ac:dyDescent="0.25">
      <c r="A4" s="6" t="s">
        <v>21</v>
      </c>
      <c r="B4" s="7" t="str">
        <f>CAPA!B13</f>
        <v>Av. Gil João da Silva, S/n, Bom Sucesso</v>
      </c>
      <c r="F4" s="10" t="s">
        <v>174</v>
      </c>
      <c r="G4" s="11">
        <f>'ENCARGOS SOCIAIS'!D38</f>
        <v>0.71779999999999999</v>
      </c>
    </row>
    <row r="5" spans="1:10" x14ac:dyDescent="0.25">
      <c r="F5" s="10" t="s">
        <v>175</v>
      </c>
      <c r="G5" s="7" t="s">
        <v>176</v>
      </c>
    </row>
    <row r="6" spans="1:10" x14ac:dyDescent="0.25">
      <c r="A6" s="12"/>
      <c r="B6" s="12"/>
      <c r="C6" s="12"/>
      <c r="D6" s="13"/>
      <c r="E6" s="12"/>
      <c r="F6" s="14"/>
      <c r="G6" s="14"/>
      <c r="H6" s="14"/>
    </row>
    <row r="7" spans="1:10" x14ac:dyDescent="0.25">
      <c r="A7" s="184" t="s">
        <v>1148</v>
      </c>
      <c r="B7" s="184"/>
      <c r="C7" s="184"/>
      <c r="D7" s="184"/>
      <c r="E7" s="184"/>
      <c r="F7" s="184"/>
      <c r="G7" s="184"/>
      <c r="H7" s="184"/>
      <c r="I7" s="184"/>
      <c r="J7" s="184"/>
    </row>
    <row r="8" spans="1:10" ht="25.5" x14ac:dyDescent="0.25">
      <c r="A8" s="158" t="s">
        <v>1461</v>
      </c>
      <c r="B8" s="138" t="s">
        <v>947</v>
      </c>
      <c r="C8" s="158" t="s">
        <v>948</v>
      </c>
      <c r="D8" s="158" t="s">
        <v>199</v>
      </c>
      <c r="E8" s="187" t="s">
        <v>1782</v>
      </c>
      <c r="F8" s="187"/>
      <c r="G8" s="139" t="s">
        <v>221</v>
      </c>
      <c r="H8" s="140">
        <v>1</v>
      </c>
      <c r="I8" s="141">
        <v>75765.899999999994</v>
      </c>
      <c r="J8" s="141">
        <v>75765.899999999994</v>
      </c>
    </row>
    <row r="9" spans="1:10" ht="25.5" x14ac:dyDescent="0.25">
      <c r="A9" s="154" t="s">
        <v>949</v>
      </c>
      <c r="B9" s="142" t="s">
        <v>1783</v>
      </c>
      <c r="C9" s="154" t="s">
        <v>8</v>
      </c>
      <c r="D9" s="154" t="s">
        <v>480</v>
      </c>
      <c r="E9" s="188" t="s">
        <v>1784</v>
      </c>
      <c r="F9" s="188"/>
      <c r="G9" s="143" t="s">
        <v>481</v>
      </c>
      <c r="H9" s="144">
        <v>1</v>
      </c>
      <c r="I9" s="145">
        <v>15543.82</v>
      </c>
      <c r="J9" s="145">
        <v>15543.82</v>
      </c>
    </row>
    <row r="10" spans="1:10" ht="25.5" x14ac:dyDescent="0.25">
      <c r="A10" s="154" t="s">
        <v>949</v>
      </c>
      <c r="B10" s="142" t="s">
        <v>1785</v>
      </c>
      <c r="C10" s="154" t="s">
        <v>8</v>
      </c>
      <c r="D10" s="154" t="s">
        <v>222</v>
      </c>
      <c r="E10" s="188" t="s">
        <v>1784</v>
      </c>
      <c r="F10" s="188"/>
      <c r="G10" s="143" t="s">
        <v>481</v>
      </c>
      <c r="H10" s="144">
        <v>2</v>
      </c>
      <c r="I10" s="145">
        <v>4200.88</v>
      </c>
      <c r="J10" s="145">
        <v>8401.76</v>
      </c>
    </row>
    <row r="11" spans="1:10" ht="25.5" x14ac:dyDescent="0.25">
      <c r="A11" s="154" t="s">
        <v>949</v>
      </c>
      <c r="B11" s="142" t="s">
        <v>1786</v>
      </c>
      <c r="C11" s="154" t="s">
        <v>8</v>
      </c>
      <c r="D11" s="154" t="s">
        <v>479</v>
      </c>
      <c r="E11" s="188" t="s">
        <v>1784</v>
      </c>
      <c r="F11" s="188"/>
      <c r="G11" s="143" t="s">
        <v>481</v>
      </c>
      <c r="H11" s="144">
        <v>2</v>
      </c>
      <c r="I11" s="145">
        <v>6176.2</v>
      </c>
      <c r="J11" s="145">
        <v>12352.4</v>
      </c>
    </row>
    <row r="12" spans="1:10" ht="25.5" x14ac:dyDescent="0.25">
      <c r="A12" s="154" t="s">
        <v>949</v>
      </c>
      <c r="B12" s="142" t="s">
        <v>1787</v>
      </c>
      <c r="C12" s="154" t="s">
        <v>8</v>
      </c>
      <c r="D12" s="154" t="s">
        <v>733</v>
      </c>
      <c r="E12" s="188" t="s">
        <v>1784</v>
      </c>
      <c r="F12" s="188"/>
      <c r="G12" s="143" t="s">
        <v>481</v>
      </c>
      <c r="H12" s="144">
        <v>1</v>
      </c>
      <c r="I12" s="145">
        <v>3003.19</v>
      </c>
      <c r="J12" s="145">
        <v>3003.19</v>
      </c>
    </row>
    <row r="13" spans="1:10" ht="25.5" x14ac:dyDescent="0.25">
      <c r="A13" s="154" t="s">
        <v>949</v>
      </c>
      <c r="B13" s="142" t="s">
        <v>1788</v>
      </c>
      <c r="C13" s="154" t="s">
        <v>8</v>
      </c>
      <c r="D13" s="154" t="s">
        <v>478</v>
      </c>
      <c r="E13" s="188" t="s">
        <v>1784</v>
      </c>
      <c r="F13" s="188"/>
      <c r="G13" s="143" t="s">
        <v>481</v>
      </c>
      <c r="H13" s="144">
        <v>1</v>
      </c>
      <c r="I13" s="145">
        <v>25570.03</v>
      </c>
      <c r="J13" s="145">
        <v>25570.03</v>
      </c>
    </row>
    <row r="14" spans="1:10" ht="25.5" x14ac:dyDescent="0.25">
      <c r="A14" s="154" t="s">
        <v>949</v>
      </c>
      <c r="B14" s="142" t="s">
        <v>1789</v>
      </c>
      <c r="C14" s="154" t="s">
        <v>8</v>
      </c>
      <c r="D14" s="154" t="s">
        <v>477</v>
      </c>
      <c r="E14" s="188" t="s">
        <v>1784</v>
      </c>
      <c r="F14" s="188"/>
      <c r="G14" s="143" t="s">
        <v>481</v>
      </c>
      <c r="H14" s="144">
        <v>2</v>
      </c>
      <c r="I14" s="145">
        <v>3127.45</v>
      </c>
      <c r="J14" s="145">
        <v>6254.9</v>
      </c>
    </row>
    <row r="15" spans="1:10" ht="25.5" x14ac:dyDescent="0.25">
      <c r="A15" s="154" t="s">
        <v>949</v>
      </c>
      <c r="B15" s="142" t="s">
        <v>1790</v>
      </c>
      <c r="C15" s="154" t="s">
        <v>8</v>
      </c>
      <c r="D15" s="154" t="s">
        <v>1791</v>
      </c>
      <c r="E15" s="188" t="s">
        <v>1784</v>
      </c>
      <c r="F15" s="188"/>
      <c r="G15" s="143" t="s">
        <v>65</v>
      </c>
      <c r="H15" s="144">
        <v>220</v>
      </c>
      <c r="I15" s="145">
        <v>21.09</v>
      </c>
      <c r="J15" s="145">
        <v>4639.8</v>
      </c>
    </row>
    <row r="16" spans="1:10" x14ac:dyDescent="0.25">
      <c r="A16" s="156"/>
      <c r="B16" s="156"/>
      <c r="C16" s="156"/>
      <c r="D16" s="156"/>
      <c r="E16" s="156" t="s">
        <v>1792</v>
      </c>
      <c r="F16" s="146">
        <v>71083.259999999995</v>
      </c>
      <c r="G16" s="156" t="s">
        <v>1793</v>
      </c>
      <c r="H16" s="146">
        <v>0</v>
      </c>
      <c r="I16" s="156" t="s">
        <v>1794</v>
      </c>
      <c r="J16" s="146">
        <v>71083.259999999995</v>
      </c>
    </row>
    <row r="17" spans="1:10" x14ac:dyDescent="0.25">
      <c r="A17" s="156"/>
      <c r="B17" s="156"/>
      <c r="C17" s="156"/>
      <c r="D17" s="156"/>
      <c r="E17" s="156" t="s">
        <v>1795</v>
      </c>
      <c r="F17" s="146">
        <v>0</v>
      </c>
      <c r="G17" s="156"/>
      <c r="H17" s="181" t="s">
        <v>1796</v>
      </c>
      <c r="I17" s="181"/>
      <c r="J17" s="146">
        <v>75765.899999999994</v>
      </c>
    </row>
    <row r="18" spans="1:10" x14ac:dyDescent="0.25">
      <c r="A18" s="182" t="s">
        <v>2880</v>
      </c>
      <c r="B18" s="182"/>
      <c r="C18" s="182"/>
      <c r="D18" s="182"/>
      <c r="E18" s="182"/>
      <c r="F18" s="182"/>
      <c r="G18" s="182"/>
      <c r="H18" s="182"/>
      <c r="I18" s="182"/>
      <c r="J18" s="182"/>
    </row>
    <row r="19" spans="1:10" ht="40.5" customHeight="1" thickBot="1" x14ac:dyDescent="0.3">
      <c r="A19" s="183" t="s">
        <v>2881</v>
      </c>
      <c r="B19" s="183"/>
      <c r="C19" s="183"/>
      <c r="D19" s="183"/>
      <c r="E19" s="183"/>
      <c r="F19" s="183"/>
      <c r="G19" s="183"/>
      <c r="H19" s="183"/>
      <c r="I19" s="183"/>
      <c r="J19" s="183"/>
    </row>
    <row r="20" spans="1:10" ht="13.5" thickTop="1" x14ac:dyDescent="0.25">
      <c r="A20" s="147"/>
      <c r="B20" s="147"/>
      <c r="C20" s="147"/>
      <c r="D20" s="147"/>
      <c r="E20" s="147"/>
      <c r="F20" s="147"/>
      <c r="G20" s="147"/>
      <c r="H20" s="147"/>
      <c r="I20" s="147"/>
      <c r="J20" s="147"/>
    </row>
    <row r="21" spans="1:10" x14ac:dyDescent="0.25">
      <c r="A21" s="157" t="s">
        <v>1797</v>
      </c>
      <c r="B21" s="152" t="s">
        <v>1775</v>
      </c>
      <c r="C21" s="157" t="s">
        <v>1776</v>
      </c>
      <c r="D21" s="157" t="s">
        <v>1777</v>
      </c>
      <c r="E21" s="186" t="s">
        <v>1778</v>
      </c>
      <c r="F21" s="186"/>
      <c r="G21" s="153" t="s">
        <v>1779</v>
      </c>
      <c r="H21" s="152" t="s">
        <v>1780</v>
      </c>
      <c r="I21" s="152" t="s">
        <v>1781</v>
      </c>
      <c r="J21" s="152" t="s">
        <v>89</v>
      </c>
    </row>
    <row r="22" spans="1:10" ht="51" x14ac:dyDescent="0.25">
      <c r="A22" s="158" t="s">
        <v>1461</v>
      </c>
      <c r="B22" s="138" t="s">
        <v>1211</v>
      </c>
      <c r="C22" s="158" t="s">
        <v>8</v>
      </c>
      <c r="D22" s="158" t="s">
        <v>202</v>
      </c>
      <c r="E22" s="187" t="s">
        <v>1798</v>
      </c>
      <c r="F22" s="187"/>
      <c r="G22" s="139" t="s">
        <v>198</v>
      </c>
      <c r="H22" s="140">
        <v>1</v>
      </c>
      <c r="I22" s="141">
        <v>8369.98</v>
      </c>
      <c r="J22" s="141">
        <v>8369.98</v>
      </c>
    </row>
    <row r="23" spans="1:10" ht="38.25" x14ac:dyDescent="0.25">
      <c r="A23" s="154" t="s">
        <v>949</v>
      </c>
      <c r="B23" s="142" t="s">
        <v>1799</v>
      </c>
      <c r="C23" s="154" t="s">
        <v>8</v>
      </c>
      <c r="D23" s="154" t="s">
        <v>641</v>
      </c>
      <c r="E23" s="188" t="s">
        <v>1798</v>
      </c>
      <c r="F23" s="188"/>
      <c r="G23" s="143" t="s">
        <v>198</v>
      </c>
      <c r="H23" s="144">
        <v>1</v>
      </c>
      <c r="I23" s="145">
        <v>7053.73</v>
      </c>
      <c r="J23" s="145">
        <v>7053.73</v>
      </c>
    </row>
    <row r="24" spans="1:10" ht="63.75" x14ac:dyDescent="0.25">
      <c r="A24" s="154" t="s">
        <v>949</v>
      </c>
      <c r="B24" s="142" t="s">
        <v>1800</v>
      </c>
      <c r="C24" s="154" t="s">
        <v>8</v>
      </c>
      <c r="D24" s="154" t="s">
        <v>353</v>
      </c>
      <c r="E24" s="188" t="s">
        <v>1801</v>
      </c>
      <c r="F24" s="188"/>
      <c r="G24" s="143" t="s">
        <v>12</v>
      </c>
      <c r="H24" s="144">
        <v>20</v>
      </c>
      <c r="I24" s="145">
        <v>9.26</v>
      </c>
      <c r="J24" s="145">
        <v>185.2</v>
      </c>
    </row>
    <row r="25" spans="1:10" ht="51" x14ac:dyDescent="0.25">
      <c r="A25" s="154" t="s">
        <v>949</v>
      </c>
      <c r="B25" s="142" t="s">
        <v>1802</v>
      </c>
      <c r="C25" s="154" t="s">
        <v>8</v>
      </c>
      <c r="D25" s="154" t="s">
        <v>166</v>
      </c>
      <c r="E25" s="188" t="s">
        <v>1801</v>
      </c>
      <c r="F25" s="188"/>
      <c r="G25" s="143" t="s">
        <v>198</v>
      </c>
      <c r="H25" s="144">
        <v>3</v>
      </c>
      <c r="I25" s="145">
        <v>5.51</v>
      </c>
      <c r="J25" s="145">
        <v>16.53</v>
      </c>
    </row>
    <row r="26" spans="1:10" ht="63.75" x14ac:dyDescent="0.25">
      <c r="A26" s="154" t="s">
        <v>949</v>
      </c>
      <c r="B26" s="142" t="s">
        <v>1804</v>
      </c>
      <c r="C26" s="154" t="s">
        <v>8</v>
      </c>
      <c r="D26" s="154" t="s">
        <v>409</v>
      </c>
      <c r="E26" s="188" t="s">
        <v>1801</v>
      </c>
      <c r="F26" s="188"/>
      <c r="G26" s="143" t="s">
        <v>198</v>
      </c>
      <c r="H26" s="144">
        <v>2</v>
      </c>
      <c r="I26" s="145">
        <v>10.199999999999999</v>
      </c>
      <c r="J26" s="145">
        <v>20.399999999999999</v>
      </c>
    </row>
    <row r="27" spans="1:10" ht="89.25" x14ac:dyDescent="0.25">
      <c r="A27" s="154" t="s">
        <v>949</v>
      </c>
      <c r="B27" s="142" t="s">
        <v>1803</v>
      </c>
      <c r="C27" s="154" t="s">
        <v>8</v>
      </c>
      <c r="D27" s="154" t="s">
        <v>410</v>
      </c>
      <c r="E27" s="188" t="s">
        <v>1801</v>
      </c>
      <c r="F27" s="188"/>
      <c r="G27" s="143" t="s">
        <v>198</v>
      </c>
      <c r="H27" s="144">
        <v>1</v>
      </c>
      <c r="I27" s="145">
        <v>19.350000000000001</v>
      </c>
      <c r="J27" s="145">
        <v>19.350000000000001</v>
      </c>
    </row>
    <row r="28" spans="1:10" ht="63.75" x14ac:dyDescent="0.25">
      <c r="A28" s="154" t="s">
        <v>949</v>
      </c>
      <c r="B28" s="142" t="s">
        <v>1805</v>
      </c>
      <c r="C28" s="154" t="s">
        <v>8</v>
      </c>
      <c r="D28" s="154" t="s">
        <v>414</v>
      </c>
      <c r="E28" s="188" t="s">
        <v>1801</v>
      </c>
      <c r="F28" s="188"/>
      <c r="G28" s="143" t="s">
        <v>198</v>
      </c>
      <c r="H28" s="144">
        <v>1</v>
      </c>
      <c r="I28" s="145">
        <v>43.83</v>
      </c>
      <c r="J28" s="145">
        <v>43.83</v>
      </c>
    </row>
    <row r="29" spans="1:10" ht="38.25" x14ac:dyDescent="0.25">
      <c r="A29" s="154" t="s">
        <v>949</v>
      </c>
      <c r="B29" s="142" t="s">
        <v>1806</v>
      </c>
      <c r="C29" s="154" t="s">
        <v>8</v>
      </c>
      <c r="D29" s="154" t="s">
        <v>417</v>
      </c>
      <c r="E29" s="188" t="s">
        <v>1801</v>
      </c>
      <c r="F29" s="188"/>
      <c r="G29" s="143" t="s">
        <v>198</v>
      </c>
      <c r="H29" s="144">
        <v>1</v>
      </c>
      <c r="I29" s="145">
        <v>45.41</v>
      </c>
      <c r="J29" s="145">
        <v>45.41</v>
      </c>
    </row>
    <row r="30" spans="1:10" ht="25.5" x14ac:dyDescent="0.25">
      <c r="A30" s="155" t="s">
        <v>950</v>
      </c>
      <c r="B30" s="148" t="s">
        <v>1807</v>
      </c>
      <c r="C30" s="155" t="s">
        <v>8</v>
      </c>
      <c r="D30" s="155" t="s">
        <v>513</v>
      </c>
      <c r="E30" s="185" t="s">
        <v>1808</v>
      </c>
      <c r="F30" s="185"/>
      <c r="G30" s="149" t="s">
        <v>198</v>
      </c>
      <c r="H30" s="150">
        <v>1</v>
      </c>
      <c r="I30" s="151">
        <v>985.53</v>
      </c>
      <c r="J30" s="151">
        <v>985.53</v>
      </c>
    </row>
    <row r="31" spans="1:10" x14ac:dyDescent="0.25">
      <c r="A31" s="156"/>
      <c r="B31" s="156"/>
      <c r="C31" s="156"/>
      <c r="D31" s="156"/>
      <c r="E31" s="156" t="s">
        <v>1792</v>
      </c>
      <c r="F31" s="146">
        <v>353</v>
      </c>
      <c r="G31" s="156" t="s">
        <v>1793</v>
      </c>
      <c r="H31" s="146">
        <v>0</v>
      </c>
      <c r="I31" s="156" t="s">
        <v>1794</v>
      </c>
      <c r="J31" s="146">
        <v>353</v>
      </c>
    </row>
    <row r="32" spans="1:10" ht="13.5" thickBot="1" x14ac:dyDescent="0.3">
      <c r="A32" s="156"/>
      <c r="B32" s="156"/>
      <c r="C32" s="156"/>
      <c r="D32" s="156"/>
      <c r="E32" s="156" t="s">
        <v>1795</v>
      </c>
      <c r="F32" s="146">
        <v>0</v>
      </c>
      <c r="G32" s="156"/>
      <c r="H32" s="181" t="s">
        <v>1796</v>
      </c>
      <c r="I32" s="181"/>
      <c r="J32" s="146">
        <v>8369.98</v>
      </c>
    </row>
    <row r="33" spans="1:10" ht="13.5" thickTop="1" x14ac:dyDescent="0.25">
      <c r="A33" s="147"/>
      <c r="B33" s="147"/>
      <c r="C33" s="147"/>
      <c r="D33" s="147"/>
      <c r="E33" s="147"/>
      <c r="F33" s="147"/>
      <c r="G33" s="147"/>
      <c r="H33" s="147"/>
      <c r="I33" s="147"/>
      <c r="J33" s="147"/>
    </row>
    <row r="34" spans="1:10" x14ac:dyDescent="0.25">
      <c r="A34" s="157" t="s">
        <v>1809</v>
      </c>
      <c r="B34" s="152" t="s">
        <v>1775</v>
      </c>
      <c r="C34" s="157" t="s">
        <v>1776</v>
      </c>
      <c r="D34" s="157" t="s">
        <v>1777</v>
      </c>
      <c r="E34" s="186" t="s">
        <v>1778</v>
      </c>
      <c r="F34" s="186"/>
      <c r="G34" s="153" t="s">
        <v>1779</v>
      </c>
      <c r="H34" s="152" t="s">
        <v>1780</v>
      </c>
      <c r="I34" s="152" t="s">
        <v>1781</v>
      </c>
      <c r="J34" s="152" t="s">
        <v>89</v>
      </c>
    </row>
    <row r="35" spans="1:10" ht="25.5" x14ac:dyDescent="0.25">
      <c r="A35" s="158" t="s">
        <v>1461</v>
      </c>
      <c r="B35" s="138" t="s">
        <v>1212</v>
      </c>
      <c r="C35" s="158" t="s">
        <v>8</v>
      </c>
      <c r="D35" s="158" t="s">
        <v>234</v>
      </c>
      <c r="E35" s="187" t="s">
        <v>1798</v>
      </c>
      <c r="F35" s="187"/>
      <c r="G35" s="139" t="s">
        <v>763</v>
      </c>
      <c r="H35" s="140">
        <v>1</v>
      </c>
      <c r="I35" s="141">
        <v>97.61</v>
      </c>
      <c r="J35" s="141">
        <v>97.61</v>
      </c>
    </row>
    <row r="36" spans="1:10" ht="51" x14ac:dyDescent="0.25">
      <c r="A36" s="154" t="s">
        <v>949</v>
      </c>
      <c r="B36" s="142" t="s">
        <v>1810</v>
      </c>
      <c r="C36" s="154" t="s">
        <v>8</v>
      </c>
      <c r="D36" s="154" t="s">
        <v>248</v>
      </c>
      <c r="E36" s="188" t="s">
        <v>1811</v>
      </c>
      <c r="F36" s="188"/>
      <c r="G36" s="143" t="s">
        <v>185</v>
      </c>
      <c r="H36" s="144">
        <v>4.4000000000000003E-3</v>
      </c>
      <c r="I36" s="145">
        <v>17.52</v>
      </c>
      <c r="J36" s="145">
        <v>7.0000000000000007E-2</v>
      </c>
    </row>
    <row r="37" spans="1:10" ht="51" x14ac:dyDescent="0.25">
      <c r="A37" s="154" t="s">
        <v>949</v>
      </c>
      <c r="B37" s="142" t="s">
        <v>1812</v>
      </c>
      <c r="C37" s="154" t="s">
        <v>8</v>
      </c>
      <c r="D37" s="154" t="s">
        <v>264</v>
      </c>
      <c r="E37" s="188" t="s">
        <v>1811</v>
      </c>
      <c r="F37" s="188"/>
      <c r="G37" s="143" t="s">
        <v>187</v>
      </c>
      <c r="H37" s="144">
        <v>1.9099999999999999E-2</v>
      </c>
      <c r="I37" s="145">
        <v>16.21</v>
      </c>
      <c r="J37" s="145">
        <v>0.3</v>
      </c>
    </row>
    <row r="38" spans="1:10" ht="51" x14ac:dyDescent="0.25">
      <c r="A38" s="154" t="s">
        <v>949</v>
      </c>
      <c r="B38" s="142" t="s">
        <v>1813</v>
      </c>
      <c r="C38" s="154" t="s">
        <v>8</v>
      </c>
      <c r="D38" s="154" t="s">
        <v>1814</v>
      </c>
      <c r="E38" s="188" t="s">
        <v>1815</v>
      </c>
      <c r="F38" s="188"/>
      <c r="G38" s="143" t="s">
        <v>951</v>
      </c>
      <c r="H38" s="144">
        <v>1.1999999999999999E-3</v>
      </c>
      <c r="I38" s="145">
        <v>385.09</v>
      </c>
      <c r="J38" s="145">
        <v>0.46</v>
      </c>
    </row>
    <row r="39" spans="1:10" ht="25.5" x14ac:dyDescent="0.25">
      <c r="A39" s="154" t="s">
        <v>949</v>
      </c>
      <c r="B39" s="142" t="s">
        <v>1816</v>
      </c>
      <c r="C39" s="154" t="s">
        <v>8</v>
      </c>
      <c r="D39" s="154" t="s">
        <v>207</v>
      </c>
      <c r="E39" s="188" t="s">
        <v>1784</v>
      </c>
      <c r="F39" s="188"/>
      <c r="G39" s="143" t="s">
        <v>65</v>
      </c>
      <c r="H39" s="144">
        <v>0.18970000000000001</v>
      </c>
      <c r="I39" s="145">
        <v>17.75</v>
      </c>
      <c r="J39" s="145">
        <v>3.36</v>
      </c>
    </row>
    <row r="40" spans="1:10" ht="25.5" x14ac:dyDescent="0.25">
      <c r="A40" s="154" t="s">
        <v>949</v>
      </c>
      <c r="B40" s="142" t="s">
        <v>1817</v>
      </c>
      <c r="C40" s="154" t="s">
        <v>8</v>
      </c>
      <c r="D40" s="154" t="s">
        <v>168</v>
      </c>
      <c r="E40" s="188" t="s">
        <v>1784</v>
      </c>
      <c r="F40" s="188"/>
      <c r="G40" s="143" t="s">
        <v>65</v>
      </c>
      <c r="H40" s="144">
        <v>0.56910000000000005</v>
      </c>
      <c r="I40" s="145">
        <v>20.85</v>
      </c>
      <c r="J40" s="145">
        <v>11.86</v>
      </c>
    </row>
    <row r="41" spans="1:10" ht="38.25" x14ac:dyDescent="0.25">
      <c r="A41" s="155" t="s">
        <v>950</v>
      </c>
      <c r="B41" s="148" t="s">
        <v>1818</v>
      </c>
      <c r="C41" s="155" t="s">
        <v>8</v>
      </c>
      <c r="D41" s="155" t="s">
        <v>511</v>
      </c>
      <c r="E41" s="185" t="s">
        <v>1808</v>
      </c>
      <c r="F41" s="185"/>
      <c r="G41" s="149" t="s">
        <v>12</v>
      </c>
      <c r="H41" s="150">
        <v>1.2273000000000001</v>
      </c>
      <c r="I41" s="151">
        <v>20.329999999999998</v>
      </c>
      <c r="J41" s="151">
        <v>24.95</v>
      </c>
    </row>
    <row r="42" spans="1:10" ht="25.5" x14ac:dyDescent="0.25">
      <c r="A42" s="155" t="s">
        <v>950</v>
      </c>
      <c r="B42" s="148" t="s">
        <v>1819</v>
      </c>
      <c r="C42" s="155" t="s">
        <v>8</v>
      </c>
      <c r="D42" s="155" t="s">
        <v>605</v>
      </c>
      <c r="E42" s="185" t="s">
        <v>1808</v>
      </c>
      <c r="F42" s="185"/>
      <c r="G42" s="149" t="s">
        <v>43</v>
      </c>
      <c r="H42" s="150">
        <v>4.2799999999999998E-2</v>
      </c>
      <c r="I42" s="151">
        <v>23.36</v>
      </c>
      <c r="J42" s="151">
        <v>0.99</v>
      </c>
    </row>
    <row r="43" spans="1:10" ht="38.25" x14ac:dyDescent="0.25">
      <c r="A43" s="155" t="s">
        <v>950</v>
      </c>
      <c r="B43" s="148" t="s">
        <v>1820</v>
      </c>
      <c r="C43" s="155" t="s">
        <v>8</v>
      </c>
      <c r="D43" s="155" t="s">
        <v>626</v>
      </c>
      <c r="E43" s="185" t="s">
        <v>1808</v>
      </c>
      <c r="F43" s="185"/>
      <c r="G43" s="149" t="s">
        <v>12</v>
      </c>
      <c r="H43" s="150">
        <v>1</v>
      </c>
      <c r="I43" s="151">
        <v>24.13</v>
      </c>
      <c r="J43" s="151">
        <v>24.13</v>
      </c>
    </row>
    <row r="44" spans="1:10" ht="51" x14ac:dyDescent="0.25">
      <c r="A44" s="155" t="s">
        <v>950</v>
      </c>
      <c r="B44" s="148" t="s">
        <v>1821</v>
      </c>
      <c r="C44" s="155" t="s">
        <v>8</v>
      </c>
      <c r="D44" s="155" t="s">
        <v>631</v>
      </c>
      <c r="E44" s="185" t="s">
        <v>1808</v>
      </c>
      <c r="F44" s="185"/>
      <c r="G44" s="149" t="s">
        <v>763</v>
      </c>
      <c r="H44" s="150">
        <v>0.58530000000000004</v>
      </c>
      <c r="I44" s="151">
        <v>53.81</v>
      </c>
      <c r="J44" s="151">
        <v>31.49</v>
      </c>
    </row>
    <row r="45" spans="1:10" x14ac:dyDescent="0.25">
      <c r="A45" s="156"/>
      <c r="B45" s="156"/>
      <c r="C45" s="156"/>
      <c r="D45" s="156"/>
      <c r="E45" s="156" t="s">
        <v>1792</v>
      </c>
      <c r="F45" s="146">
        <v>11.97</v>
      </c>
      <c r="G45" s="156" t="s">
        <v>1793</v>
      </c>
      <c r="H45" s="146">
        <v>0</v>
      </c>
      <c r="I45" s="156" t="s">
        <v>1794</v>
      </c>
      <c r="J45" s="146">
        <v>11.97</v>
      </c>
    </row>
    <row r="46" spans="1:10" ht="13.5" thickBot="1" x14ac:dyDescent="0.3">
      <c r="A46" s="156"/>
      <c r="B46" s="156"/>
      <c r="C46" s="156"/>
      <c r="D46" s="156"/>
      <c r="E46" s="156" t="s">
        <v>1795</v>
      </c>
      <c r="F46" s="146">
        <v>0</v>
      </c>
      <c r="G46" s="156"/>
      <c r="H46" s="181" t="s">
        <v>1796</v>
      </c>
      <c r="I46" s="181"/>
      <c r="J46" s="146">
        <v>97.61</v>
      </c>
    </row>
    <row r="47" spans="1:10" ht="13.5" thickTop="1" x14ac:dyDescent="0.25">
      <c r="A47" s="147"/>
      <c r="B47" s="147"/>
      <c r="C47" s="147"/>
      <c r="D47" s="147"/>
      <c r="E47" s="147"/>
      <c r="F47" s="147"/>
      <c r="G47" s="147"/>
      <c r="H47" s="147"/>
      <c r="I47" s="147"/>
      <c r="J47" s="147"/>
    </row>
    <row r="48" spans="1:10" x14ac:dyDescent="0.25">
      <c r="A48" s="157" t="s">
        <v>1822</v>
      </c>
      <c r="B48" s="152" t="s">
        <v>1775</v>
      </c>
      <c r="C48" s="157" t="s">
        <v>1776</v>
      </c>
      <c r="D48" s="157" t="s">
        <v>1777</v>
      </c>
      <c r="E48" s="186" t="s">
        <v>1778</v>
      </c>
      <c r="F48" s="186"/>
      <c r="G48" s="153" t="s">
        <v>1779</v>
      </c>
      <c r="H48" s="152" t="s">
        <v>1780</v>
      </c>
      <c r="I48" s="152" t="s">
        <v>1781</v>
      </c>
      <c r="J48" s="152" t="s">
        <v>89</v>
      </c>
    </row>
    <row r="49" spans="1:10" ht="63.75" x14ac:dyDescent="0.25">
      <c r="A49" s="158" t="s">
        <v>1461</v>
      </c>
      <c r="B49" s="138" t="s">
        <v>1213</v>
      </c>
      <c r="C49" s="158" t="s">
        <v>8</v>
      </c>
      <c r="D49" s="158" t="s">
        <v>461</v>
      </c>
      <c r="E49" s="187" t="s">
        <v>1823</v>
      </c>
      <c r="F49" s="187"/>
      <c r="G49" s="139" t="s">
        <v>763</v>
      </c>
      <c r="H49" s="140">
        <v>1</v>
      </c>
      <c r="I49" s="141">
        <v>0.3</v>
      </c>
      <c r="J49" s="141">
        <v>0.3</v>
      </c>
    </row>
    <row r="50" spans="1:10" ht="38.25" x14ac:dyDescent="0.25">
      <c r="A50" s="154" t="s">
        <v>949</v>
      </c>
      <c r="B50" s="142" t="s">
        <v>1825</v>
      </c>
      <c r="C50" s="154" t="s">
        <v>8</v>
      </c>
      <c r="D50" s="154" t="s">
        <v>260</v>
      </c>
      <c r="E50" s="188" t="s">
        <v>1811</v>
      </c>
      <c r="F50" s="188"/>
      <c r="G50" s="143" t="s">
        <v>187</v>
      </c>
      <c r="H50" s="144">
        <v>2.3999999999999998E-3</v>
      </c>
      <c r="I50" s="145">
        <v>48.67</v>
      </c>
      <c r="J50" s="145">
        <v>0.11</v>
      </c>
    </row>
    <row r="51" spans="1:10" ht="38.25" x14ac:dyDescent="0.25">
      <c r="A51" s="154" t="s">
        <v>949</v>
      </c>
      <c r="B51" s="142" t="s">
        <v>1824</v>
      </c>
      <c r="C51" s="154" t="s">
        <v>8</v>
      </c>
      <c r="D51" s="154" t="s">
        <v>242</v>
      </c>
      <c r="E51" s="188" t="s">
        <v>1811</v>
      </c>
      <c r="F51" s="188"/>
      <c r="G51" s="143" t="s">
        <v>185</v>
      </c>
      <c r="H51" s="144">
        <v>5.9999999999999995E-4</v>
      </c>
      <c r="I51" s="145">
        <v>157.80000000000001</v>
      </c>
      <c r="J51" s="145">
        <v>0.09</v>
      </c>
    </row>
    <row r="52" spans="1:10" ht="25.5" x14ac:dyDescent="0.25">
      <c r="A52" s="154" t="s">
        <v>949</v>
      </c>
      <c r="B52" s="142" t="s">
        <v>1827</v>
      </c>
      <c r="C52" s="154" t="s">
        <v>8</v>
      </c>
      <c r="D52" s="154" t="s">
        <v>66</v>
      </c>
      <c r="E52" s="188" t="s">
        <v>1784</v>
      </c>
      <c r="F52" s="188"/>
      <c r="G52" s="143" t="s">
        <v>65</v>
      </c>
      <c r="H52" s="144">
        <v>3.0000000000000001E-3</v>
      </c>
      <c r="I52" s="145">
        <v>16.829999999999998</v>
      </c>
      <c r="J52" s="145">
        <v>0.05</v>
      </c>
    </row>
    <row r="53" spans="1:10" ht="25.5" x14ac:dyDescent="0.25">
      <c r="A53" s="154" t="s">
        <v>949</v>
      </c>
      <c r="B53" s="142" t="s">
        <v>1826</v>
      </c>
      <c r="C53" s="154" t="s">
        <v>8</v>
      </c>
      <c r="D53" s="154" t="s">
        <v>476</v>
      </c>
      <c r="E53" s="188" t="s">
        <v>1784</v>
      </c>
      <c r="F53" s="188"/>
      <c r="G53" s="143" t="s">
        <v>65</v>
      </c>
      <c r="H53" s="144">
        <v>3.0000000000000001E-3</v>
      </c>
      <c r="I53" s="145">
        <v>18.260000000000002</v>
      </c>
      <c r="J53" s="145">
        <v>0.05</v>
      </c>
    </row>
    <row r="54" spans="1:10" x14ac:dyDescent="0.25">
      <c r="A54" s="156"/>
      <c r="B54" s="156"/>
      <c r="C54" s="156"/>
      <c r="D54" s="156"/>
      <c r="E54" s="156" t="s">
        <v>1792</v>
      </c>
      <c r="F54" s="146">
        <v>0.05</v>
      </c>
      <c r="G54" s="156" t="s">
        <v>1793</v>
      </c>
      <c r="H54" s="146">
        <v>0</v>
      </c>
      <c r="I54" s="156" t="s">
        <v>1794</v>
      </c>
      <c r="J54" s="146">
        <v>0.05</v>
      </c>
    </row>
    <row r="55" spans="1:10" ht="13.5" thickBot="1" x14ac:dyDescent="0.3">
      <c r="A55" s="156"/>
      <c r="B55" s="156"/>
      <c r="C55" s="156"/>
      <c r="D55" s="156"/>
      <c r="E55" s="156" t="s">
        <v>1795</v>
      </c>
      <c r="F55" s="146">
        <v>0</v>
      </c>
      <c r="G55" s="156"/>
      <c r="H55" s="181" t="s">
        <v>1796</v>
      </c>
      <c r="I55" s="181"/>
      <c r="J55" s="146">
        <v>0.3</v>
      </c>
    </row>
    <row r="56" spans="1:10" ht="13.5" thickTop="1" x14ac:dyDescent="0.25">
      <c r="A56" s="147"/>
      <c r="B56" s="147"/>
      <c r="C56" s="147"/>
      <c r="D56" s="147"/>
      <c r="E56" s="147"/>
      <c r="F56" s="147"/>
      <c r="G56" s="147"/>
      <c r="H56" s="147"/>
      <c r="I56" s="147"/>
      <c r="J56" s="147"/>
    </row>
    <row r="57" spans="1:10" x14ac:dyDescent="0.25">
      <c r="A57" s="157" t="s">
        <v>1828</v>
      </c>
      <c r="B57" s="152" t="s">
        <v>1775</v>
      </c>
      <c r="C57" s="157" t="s">
        <v>1776</v>
      </c>
      <c r="D57" s="157" t="s">
        <v>1777</v>
      </c>
      <c r="E57" s="186" t="s">
        <v>1778</v>
      </c>
      <c r="F57" s="186"/>
      <c r="G57" s="153" t="s">
        <v>1779</v>
      </c>
      <c r="H57" s="152" t="s">
        <v>1780</v>
      </c>
      <c r="I57" s="152" t="s">
        <v>1781</v>
      </c>
      <c r="J57" s="152" t="s">
        <v>89</v>
      </c>
    </row>
    <row r="58" spans="1:10" ht="51" x14ac:dyDescent="0.25">
      <c r="A58" s="158" t="s">
        <v>1461</v>
      </c>
      <c r="B58" s="138" t="s">
        <v>1214</v>
      </c>
      <c r="C58" s="158" t="s">
        <v>8</v>
      </c>
      <c r="D58" s="158" t="s">
        <v>200</v>
      </c>
      <c r="E58" s="187" t="s">
        <v>1798</v>
      </c>
      <c r="F58" s="187"/>
      <c r="G58" s="139" t="s">
        <v>763</v>
      </c>
      <c r="H58" s="140">
        <v>1</v>
      </c>
      <c r="I58" s="141">
        <v>859.63</v>
      </c>
      <c r="J58" s="141">
        <v>859.63</v>
      </c>
    </row>
    <row r="59" spans="1:10" ht="63.75" x14ac:dyDescent="0.25">
      <c r="A59" s="154" t="s">
        <v>949</v>
      </c>
      <c r="B59" s="142" t="s">
        <v>1833</v>
      </c>
      <c r="C59" s="154" t="s">
        <v>8</v>
      </c>
      <c r="D59" s="154" t="s">
        <v>226</v>
      </c>
      <c r="E59" s="188" t="s">
        <v>1798</v>
      </c>
      <c r="F59" s="188"/>
      <c r="G59" s="143" t="s">
        <v>763</v>
      </c>
      <c r="H59" s="144">
        <v>0.35170000000000001</v>
      </c>
      <c r="I59" s="145">
        <v>131.44999999999999</v>
      </c>
      <c r="J59" s="145">
        <v>46.23</v>
      </c>
    </row>
    <row r="60" spans="1:10" ht="51" x14ac:dyDescent="0.25">
      <c r="A60" s="154" t="s">
        <v>949</v>
      </c>
      <c r="B60" s="142" t="s">
        <v>1834</v>
      </c>
      <c r="C60" s="154" t="s">
        <v>8</v>
      </c>
      <c r="D60" s="154" t="s">
        <v>229</v>
      </c>
      <c r="E60" s="188" t="s">
        <v>1798</v>
      </c>
      <c r="F60" s="188"/>
      <c r="G60" s="143" t="s">
        <v>763</v>
      </c>
      <c r="H60" s="144">
        <v>3.2300000000000002E-2</v>
      </c>
      <c r="I60" s="145">
        <v>118.39</v>
      </c>
      <c r="J60" s="145">
        <v>3.82</v>
      </c>
    </row>
    <row r="61" spans="1:10" ht="63.75" x14ac:dyDescent="0.25">
      <c r="A61" s="154" t="s">
        <v>949</v>
      </c>
      <c r="B61" s="142" t="s">
        <v>1829</v>
      </c>
      <c r="C61" s="154" t="s">
        <v>8</v>
      </c>
      <c r="D61" s="154" t="s">
        <v>232</v>
      </c>
      <c r="E61" s="188" t="s">
        <v>1798</v>
      </c>
      <c r="F61" s="188"/>
      <c r="G61" s="143" t="s">
        <v>763</v>
      </c>
      <c r="H61" s="144">
        <v>4.3900000000000002E-2</v>
      </c>
      <c r="I61" s="145">
        <v>134.88999999999999</v>
      </c>
      <c r="J61" s="145">
        <v>5.92</v>
      </c>
    </row>
    <row r="62" spans="1:10" ht="51" x14ac:dyDescent="0.25">
      <c r="A62" s="154" t="s">
        <v>949</v>
      </c>
      <c r="B62" s="142" t="s">
        <v>1836</v>
      </c>
      <c r="C62" s="154" t="s">
        <v>8</v>
      </c>
      <c r="D62" s="154" t="s">
        <v>231</v>
      </c>
      <c r="E62" s="188" t="s">
        <v>1798</v>
      </c>
      <c r="F62" s="188"/>
      <c r="G62" s="143" t="s">
        <v>763</v>
      </c>
      <c r="H62" s="144">
        <v>0.4284</v>
      </c>
      <c r="I62" s="145">
        <v>196.22</v>
      </c>
      <c r="J62" s="145">
        <v>84.06</v>
      </c>
    </row>
    <row r="63" spans="1:10" ht="51" x14ac:dyDescent="0.25">
      <c r="A63" s="154" t="s">
        <v>949</v>
      </c>
      <c r="B63" s="142" t="s">
        <v>1835</v>
      </c>
      <c r="C63" s="154" t="s">
        <v>8</v>
      </c>
      <c r="D63" s="154" t="s">
        <v>227</v>
      </c>
      <c r="E63" s="188" t="s">
        <v>1798</v>
      </c>
      <c r="F63" s="188"/>
      <c r="G63" s="143" t="s">
        <v>763</v>
      </c>
      <c r="H63" s="144">
        <v>0.40479999999999999</v>
      </c>
      <c r="I63" s="145">
        <v>134.05000000000001</v>
      </c>
      <c r="J63" s="145">
        <v>54.26</v>
      </c>
    </row>
    <row r="64" spans="1:10" ht="63.75" x14ac:dyDescent="0.25">
      <c r="A64" s="154" t="s">
        <v>949</v>
      </c>
      <c r="B64" s="142" t="s">
        <v>1830</v>
      </c>
      <c r="C64" s="154" t="s">
        <v>8</v>
      </c>
      <c r="D64" s="154" t="s">
        <v>228</v>
      </c>
      <c r="E64" s="188" t="s">
        <v>1798</v>
      </c>
      <c r="F64" s="188"/>
      <c r="G64" s="143" t="s">
        <v>763</v>
      </c>
      <c r="H64" s="144">
        <v>2.81E-2</v>
      </c>
      <c r="I64" s="145">
        <v>116.53</v>
      </c>
      <c r="J64" s="145">
        <v>3.27</v>
      </c>
    </row>
    <row r="65" spans="1:10" ht="63.75" x14ac:dyDescent="0.25">
      <c r="A65" s="154" t="s">
        <v>949</v>
      </c>
      <c r="B65" s="142" t="s">
        <v>1831</v>
      </c>
      <c r="C65" s="154" t="s">
        <v>8</v>
      </c>
      <c r="D65" s="154" t="s">
        <v>230</v>
      </c>
      <c r="E65" s="188" t="s">
        <v>1798</v>
      </c>
      <c r="F65" s="188"/>
      <c r="G65" s="143" t="s">
        <v>763</v>
      </c>
      <c r="H65" s="144">
        <v>0.54949999999999999</v>
      </c>
      <c r="I65" s="145">
        <v>155.69</v>
      </c>
      <c r="J65" s="145">
        <v>85.55</v>
      </c>
    </row>
    <row r="66" spans="1:10" ht="51" x14ac:dyDescent="0.25">
      <c r="A66" s="154" t="s">
        <v>949</v>
      </c>
      <c r="B66" s="142" t="s">
        <v>1832</v>
      </c>
      <c r="C66" s="154" t="s">
        <v>8</v>
      </c>
      <c r="D66" s="154" t="s">
        <v>233</v>
      </c>
      <c r="E66" s="188" t="s">
        <v>1798</v>
      </c>
      <c r="F66" s="188"/>
      <c r="G66" s="143" t="s">
        <v>763</v>
      </c>
      <c r="H66" s="144">
        <v>3.4200000000000001E-2</v>
      </c>
      <c r="I66" s="145">
        <v>166.3</v>
      </c>
      <c r="J66" s="145">
        <v>5.68</v>
      </c>
    </row>
    <row r="67" spans="1:10" ht="76.5" x14ac:dyDescent="0.25">
      <c r="A67" s="154" t="s">
        <v>949</v>
      </c>
      <c r="B67" s="142" t="s">
        <v>1839</v>
      </c>
      <c r="C67" s="154" t="s">
        <v>8</v>
      </c>
      <c r="D67" s="154" t="s">
        <v>643</v>
      </c>
      <c r="E67" s="188" t="s">
        <v>1838</v>
      </c>
      <c r="F67" s="188"/>
      <c r="G67" s="143" t="s">
        <v>763</v>
      </c>
      <c r="H67" s="144">
        <v>1.4396</v>
      </c>
      <c r="I67" s="145">
        <v>51.34</v>
      </c>
      <c r="J67" s="145">
        <v>73.900000000000006</v>
      </c>
    </row>
    <row r="68" spans="1:10" ht="76.5" x14ac:dyDescent="0.25">
      <c r="A68" s="154" t="s">
        <v>949</v>
      </c>
      <c r="B68" s="142" t="s">
        <v>1837</v>
      </c>
      <c r="C68" s="154" t="s">
        <v>8</v>
      </c>
      <c r="D68" s="154" t="s">
        <v>642</v>
      </c>
      <c r="E68" s="188" t="s">
        <v>1838</v>
      </c>
      <c r="F68" s="188"/>
      <c r="G68" s="143" t="s">
        <v>763</v>
      </c>
      <c r="H68" s="144">
        <v>1.4396</v>
      </c>
      <c r="I68" s="145">
        <v>18.43</v>
      </c>
      <c r="J68" s="145">
        <v>26.53</v>
      </c>
    </row>
    <row r="69" spans="1:10" ht="76.5" x14ac:dyDescent="0.25">
      <c r="A69" s="154" t="s">
        <v>949</v>
      </c>
      <c r="B69" s="142" t="s">
        <v>1840</v>
      </c>
      <c r="C69" s="154" t="s">
        <v>8</v>
      </c>
      <c r="D69" s="154" t="s">
        <v>658</v>
      </c>
      <c r="E69" s="188" t="s">
        <v>1841</v>
      </c>
      <c r="F69" s="188"/>
      <c r="G69" s="143" t="s">
        <v>763</v>
      </c>
      <c r="H69" s="144">
        <v>7.5499999999999998E-2</v>
      </c>
      <c r="I69" s="145">
        <v>783.56</v>
      </c>
      <c r="J69" s="145">
        <v>59.15</v>
      </c>
    </row>
    <row r="70" spans="1:10" ht="51" x14ac:dyDescent="0.25">
      <c r="A70" s="154" t="s">
        <v>949</v>
      </c>
      <c r="B70" s="142" t="s">
        <v>1623</v>
      </c>
      <c r="C70" s="154" t="s">
        <v>8</v>
      </c>
      <c r="D70" s="154" t="s">
        <v>659</v>
      </c>
      <c r="E70" s="188" t="s">
        <v>1841</v>
      </c>
      <c r="F70" s="188"/>
      <c r="G70" s="143" t="s">
        <v>763</v>
      </c>
      <c r="H70" s="144">
        <v>6.3399999999999998E-2</v>
      </c>
      <c r="I70" s="145">
        <v>721.35</v>
      </c>
      <c r="J70" s="145">
        <v>45.73</v>
      </c>
    </row>
    <row r="71" spans="1:10" ht="38.25" x14ac:dyDescent="0.25">
      <c r="A71" s="154" t="s">
        <v>949</v>
      </c>
      <c r="B71" s="142" t="s">
        <v>1595</v>
      </c>
      <c r="C71" s="154" t="s">
        <v>8</v>
      </c>
      <c r="D71" s="154" t="s">
        <v>662</v>
      </c>
      <c r="E71" s="188" t="s">
        <v>1815</v>
      </c>
      <c r="F71" s="188"/>
      <c r="G71" s="143" t="s">
        <v>763</v>
      </c>
      <c r="H71" s="144">
        <v>6.0000000000000001E-3</v>
      </c>
      <c r="I71" s="145">
        <v>15.45</v>
      </c>
      <c r="J71" s="145">
        <v>0.09</v>
      </c>
    </row>
    <row r="72" spans="1:10" ht="38.25" x14ac:dyDescent="0.25">
      <c r="A72" s="154" t="s">
        <v>949</v>
      </c>
      <c r="B72" s="142" t="s">
        <v>1842</v>
      </c>
      <c r="C72" s="154" t="s">
        <v>8</v>
      </c>
      <c r="D72" s="154" t="s">
        <v>663</v>
      </c>
      <c r="E72" s="188" t="s">
        <v>1815</v>
      </c>
      <c r="F72" s="188"/>
      <c r="G72" s="143" t="s">
        <v>763</v>
      </c>
      <c r="H72" s="144">
        <v>1.4396</v>
      </c>
      <c r="I72" s="145">
        <v>25.76</v>
      </c>
      <c r="J72" s="145">
        <v>37.08</v>
      </c>
    </row>
    <row r="73" spans="1:10" ht="63.75" x14ac:dyDescent="0.25">
      <c r="A73" s="154" t="s">
        <v>949</v>
      </c>
      <c r="B73" s="142" t="s">
        <v>1845</v>
      </c>
      <c r="C73" s="154" t="s">
        <v>8</v>
      </c>
      <c r="D73" s="154" t="s">
        <v>675</v>
      </c>
      <c r="E73" s="188" t="s">
        <v>1815</v>
      </c>
      <c r="F73" s="188"/>
      <c r="G73" s="143" t="s">
        <v>951</v>
      </c>
      <c r="H73" s="144">
        <v>2.69E-2</v>
      </c>
      <c r="I73" s="145">
        <v>809.93</v>
      </c>
      <c r="J73" s="145">
        <v>21.78</v>
      </c>
    </row>
    <row r="74" spans="1:10" ht="51" x14ac:dyDescent="0.25">
      <c r="A74" s="154" t="s">
        <v>949</v>
      </c>
      <c r="B74" s="142" t="s">
        <v>1848</v>
      </c>
      <c r="C74" s="154" t="s">
        <v>8</v>
      </c>
      <c r="D74" s="154" t="s">
        <v>196</v>
      </c>
      <c r="E74" s="188" t="s">
        <v>1844</v>
      </c>
      <c r="F74" s="188"/>
      <c r="G74" s="143" t="s">
        <v>12</v>
      </c>
      <c r="H74" s="144">
        <v>0.62190000000000001</v>
      </c>
      <c r="I74" s="145">
        <v>2.79</v>
      </c>
      <c r="J74" s="145">
        <v>1.73</v>
      </c>
    </row>
    <row r="75" spans="1:10" ht="38.25" x14ac:dyDescent="0.25">
      <c r="A75" s="154" t="s">
        <v>949</v>
      </c>
      <c r="B75" s="142" t="s">
        <v>1651</v>
      </c>
      <c r="C75" s="154" t="s">
        <v>8</v>
      </c>
      <c r="D75" s="154" t="s">
        <v>318</v>
      </c>
      <c r="E75" s="188" t="s">
        <v>1844</v>
      </c>
      <c r="F75" s="188"/>
      <c r="G75" s="143" t="s">
        <v>198</v>
      </c>
      <c r="H75" s="144">
        <v>0.12590000000000001</v>
      </c>
      <c r="I75" s="145">
        <v>9.51</v>
      </c>
      <c r="J75" s="145">
        <v>1.19</v>
      </c>
    </row>
    <row r="76" spans="1:10" ht="51" x14ac:dyDescent="0.25">
      <c r="A76" s="154" t="s">
        <v>949</v>
      </c>
      <c r="B76" s="142" t="s">
        <v>1843</v>
      </c>
      <c r="C76" s="154" t="s">
        <v>8</v>
      </c>
      <c r="D76" s="154" t="s">
        <v>301</v>
      </c>
      <c r="E76" s="188" t="s">
        <v>1844</v>
      </c>
      <c r="F76" s="188"/>
      <c r="G76" s="143" t="s">
        <v>12</v>
      </c>
      <c r="H76" s="144">
        <v>0.2266</v>
      </c>
      <c r="I76" s="145">
        <v>9.08</v>
      </c>
      <c r="J76" s="145">
        <v>2.0499999999999998</v>
      </c>
    </row>
    <row r="77" spans="1:10" ht="51" x14ac:dyDescent="0.25">
      <c r="A77" s="154" t="s">
        <v>949</v>
      </c>
      <c r="B77" s="142" t="s">
        <v>1849</v>
      </c>
      <c r="C77" s="154" t="s">
        <v>8</v>
      </c>
      <c r="D77" s="154" t="s">
        <v>320</v>
      </c>
      <c r="E77" s="188" t="s">
        <v>1844</v>
      </c>
      <c r="F77" s="188"/>
      <c r="G77" s="143" t="s">
        <v>198</v>
      </c>
      <c r="H77" s="144">
        <v>5.04E-2</v>
      </c>
      <c r="I77" s="145">
        <v>20.94</v>
      </c>
      <c r="J77" s="145">
        <v>1.05</v>
      </c>
    </row>
    <row r="78" spans="1:10" ht="51" x14ac:dyDescent="0.25">
      <c r="A78" s="154" t="s">
        <v>949</v>
      </c>
      <c r="B78" s="142" t="s">
        <v>1846</v>
      </c>
      <c r="C78" s="154" t="s">
        <v>8</v>
      </c>
      <c r="D78" s="154" t="s">
        <v>299</v>
      </c>
      <c r="E78" s="188" t="s">
        <v>1844</v>
      </c>
      <c r="F78" s="188"/>
      <c r="G78" s="143" t="s">
        <v>12</v>
      </c>
      <c r="H78" s="144">
        <v>0.25180000000000002</v>
      </c>
      <c r="I78" s="145">
        <v>8.7100000000000009</v>
      </c>
      <c r="J78" s="145">
        <v>2.19</v>
      </c>
    </row>
    <row r="79" spans="1:10" ht="63.75" x14ac:dyDescent="0.25">
      <c r="A79" s="154" t="s">
        <v>949</v>
      </c>
      <c r="B79" s="142" t="s">
        <v>1847</v>
      </c>
      <c r="C79" s="154" t="s">
        <v>8</v>
      </c>
      <c r="D79" s="154" t="s">
        <v>310</v>
      </c>
      <c r="E79" s="188" t="s">
        <v>1844</v>
      </c>
      <c r="F79" s="188"/>
      <c r="G79" s="143" t="s">
        <v>198</v>
      </c>
      <c r="H79" s="144">
        <v>7.5499999999999998E-2</v>
      </c>
      <c r="I79" s="145">
        <v>10.87</v>
      </c>
      <c r="J79" s="145">
        <v>0.82</v>
      </c>
    </row>
    <row r="80" spans="1:10" ht="51" x14ac:dyDescent="0.25">
      <c r="A80" s="154" t="s">
        <v>949</v>
      </c>
      <c r="B80" s="142" t="s">
        <v>1851</v>
      </c>
      <c r="C80" s="154" t="s">
        <v>8</v>
      </c>
      <c r="D80" s="154" t="s">
        <v>321</v>
      </c>
      <c r="E80" s="188" t="s">
        <v>1844</v>
      </c>
      <c r="F80" s="188"/>
      <c r="G80" s="143" t="s">
        <v>198</v>
      </c>
      <c r="H80" s="144">
        <v>2.52E-2</v>
      </c>
      <c r="I80" s="145">
        <v>14</v>
      </c>
      <c r="J80" s="145">
        <v>0.35</v>
      </c>
    </row>
    <row r="81" spans="1:10" ht="51" x14ac:dyDescent="0.25">
      <c r="A81" s="154" t="s">
        <v>949</v>
      </c>
      <c r="B81" s="142" t="s">
        <v>1852</v>
      </c>
      <c r="C81" s="154" t="s">
        <v>8</v>
      </c>
      <c r="D81" s="154" t="s">
        <v>686</v>
      </c>
      <c r="E81" s="188" t="s">
        <v>1844</v>
      </c>
      <c r="F81" s="188"/>
      <c r="G81" s="143" t="s">
        <v>198</v>
      </c>
      <c r="H81" s="144">
        <v>5.04E-2</v>
      </c>
      <c r="I81" s="145">
        <v>27.44</v>
      </c>
      <c r="J81" s="145">
        <v>1.38</v>
      </c>
    </row>
    <row r="82" spans="1:10" ht="51" x14ac:dyDescent="0.25">
      <c r="A82" s="154" t="s">
        <v>949</v>
      </c>
      <c r="B82" s="142" t="s">
        <v>1850</v>
      </c>
      <c r="C82" s="154" t="s">
        <v>8</v>
      </c>
      <c r="D82" s="154" t="s">
        <v>684</v>
      </c>
      <c r="E82" s="188" t="s">
        <v>1844</v>
      </c>
      <c r="F82" s="188"/>
      <c r="G82" s="143" t="s">
        <v>198</v>
      </c>
      <c r="H82" s="144">
        <v>2.52E-2</v>
      </c>
      <c r="I82" s="145">
        <v>69.62</v>
      </c>
      <c r="J82" s="145">
        <v>1.75</v>
      </c>
    </row>
    <row r="83" spans="1:10" ht="51" x14ac:dyDescent="0.25">
      <c r="A83" s="154" t="s">
        <v>949</v>
      </c>
      <c r="B83" s="142" t="s">
        <v>1234</v>
      </c>
      <c r="C83" s="154" t="s">
        <v>8</v>
      </c>
      <c r="D83" s="154" t="s">
        <v>144</v>
      </c>
      <c r="E83" s="188" t="s">
        <v>1844</v>
      </c>
      <c r="F83" s="188"/>
      <c r="G83" s="143" t="s">
        <v>12</v>
      </c>
      <c r="H83" s="144">
        <v>0.67979999999999996</v>
      </c>
      <c r="I83" s="145">
        <v>4.1100000000000003</v>
      </c>
      <c r="J83" s="145">
        <v>2.79</v>
      </c>
    </row>
    <row r="84" spans="1:10" ht="63.75" x14ac:dyDescent="0.25">
      <c r="A84" s="154" t="s">
        <v>949</v>
      </c>
      <c r="B84" s="142" t="s">
        <v>1853</v>
      </c>
      <c r="C84" s="154" t="s">
        <v>8</v>
      </c>
      <c r="D84" s="154" t="s">
        <v>332</v>
      </c>
      <c r="E84" s="188" t="s">
        <v>1844</v>
      </c>
      <c r="F84" s="188"/>
      <c r="G84" s="143" t="s">
        <v>198</v>
      </c>
      <c r="H84" s="144">
        <v>2.52E-2</v>
      </c>
      <c r="I84" s="145">
        <v>53.69</v>
      </c>
      <c r="J84" s="145">
        <v>1.35</v>
      </c>
    </row>
    <row r="85" spans="1:10" ht="63.75" x14ac:dyDescent="0.25">
      <c r="A85" s="154" t="s">
        <v>949</v>
      </c>
      <c r="B85" s="142" t="s">
        <v>1855</v>
      </c>
      <c r="C85" s="154" t="s">
        <v>8</v>
      </c>
      <c r="D85" s="154" t="s">
        <v>687</v>
      </c>
      <c r="E85" s="188" t="s">
        <v>1844</v>
      </c>
      <c r="F85" s="188"/>
      <c r="G85" s="143" t="s">
        <v>198</v>
      </c>
      <c r="H85" s="144">
        <v>0.1007</v>
      </c>
      <c r="I85" s="145">
        <v>217.8</v>
      </c>
      <c r="J85" s="145">
        <v>21.93</v>
      </c>
    </row>
    <row r="86" spans="1:10" ht="51" x14ac:dyDescent="0.25">
      <c r="A86" s="154" t="s">
        <v>949</v>
      </c>
      <c r="B86" s="142" t="s">
        <v>1239</v>
      </c>
      <c r="C86" s="154" t="s">
        <v>8</v>
      </c>
      <c r="D86" s="154" t="s">
        <v>328</v>
      </c>
      <c r="E86" s="188" t="s">
        <v>1844</v>
      </c>
      <c r="F86" s="188"/>
      <c r="G86" s="143" t="s">
        <v>198</v>
      </c>
      <c r="H86" s="144">
        <v>5.04E-2</v>
      </c>
      <c r="I86" s="145">
        <v>22.3</v>
      </c>
      <c r="J86" s="145">
        <v>1.1200000000000001</v>
      </c>
    </row>
    <row r="87" spans="1:10" ht="51" x14ac:dyDescent="0.25">
      <c r="A87" s="154" t="s">
        <v>949</v>
      </c>
      <c r="B87" s="142" t="s">
        <v>1854</v>
      </c>
      <c r="C87" s="154" t="s">
        <v>8</v>
      </c>
      <c r="D87" s="154" t="s">
        <v>688</v>
      </c>
      <c r="E87" s="188" t="s">
        <v>1844</v>
      </c>
      <c r="F87" s="188"/>
      <c r="G87" s="143" t="s">
        <v>198</v>
      </c>
      <c r="H87" s="144">
        <v>2.52E-2</v>
      </c>
      <c r="I87" s="145">
        <v>184.53</v>
      </c>
      <c r="J87" s="145">
        <v>4.6500000000000004</v>
      </c>
    </row>
    <row r="88" spans="1:10" ht="38.25" x14ac:dyDescent="0.25">
      <c r="A88" s="154" t="s">
        <v>949</v>
      </c>
      <c r="B88" s="142" t="s">
        <v>1856</v>
      </c>
      <c r="C88" s="154" t="s">
        <v>8</v>
      </c>
      <c r="D88" s="154" t="s">
        <v>690</v>
      </c>
      <c r="E88" s="188" t="s">
        <v>1844</v>
      </c>
      <c r="F88" s="188"/>
      <c r="G88" s="143" t="s">
        <v>198</v>
      </c>
      <c r="H88" s="144">
        <v>2.52E-2</v>
      </c>
      <c r="I88" s="145">
        <v>17.61</v>
      </c>
      <c r="J88" s="145">
        <v>0.44</v>
      </c>
    </row>
    <row r="89" spans="1:10" ht="89.25" x14ac:dyDescent="0.25">
      <c r="A89" s="154" t="s">
        <v>949</v>
      </c>
      <c r="B89" s="142" t="s">
        <v>1857</v>
      </c>
      <c r="C89" s="154" t="s">
        <v>8</v>
      </c>
      <c r="D89" s="154" t="s">
        <v>427</v>
      </c>
      <c r="E89" s="188" t="s">
        <v>1801</v>
      </c>
      <c r="F89" s="188"/>
      <c r="G89" s="143" t="s">
        <v>12</v>
      </c>
      <c r="H89" s="144">
        <v>0.25180000000000002</v>
      </c>
      <c r="I89" s="145">
        <v>2.99</v>
      </c>
      <c r="J89" s="145">
        <v>0.75</v>
      </c>
    </row>
    <row r="90" spans="1:10" ht="63.75" x14ac:dyDescent="0.25">
      <c r="A90" s="154" t="s">
        <v>949</v>
      </c>
      <c r="B90" s="142" t="s">
        <v>1858</v>
      </c>
      <c r="C90" s="154" t="s">
        <v>8</v>
      </c>
      <c r="D90" s="154" t="s">
        <v>428</v>
      </c>
      <c r="E90" s="188" t="s">
        <v>1801</v>
      </c>
      <c r="F90" s="188"/>
      <c r="G90" s="143" t="s">
        <v>12</v>
      </c>
      <c r="H90" s="144">
        <v>0.2266</v>
      </c>
      <c r="I90" s="145">
        <v>1.51</v>
      </c>
      <c r="J90" s="145">
        <v>0.34</v>
      </c>
    </row>
    <row r="91" spans="1:10" ht="38.25" x14ac:dyDescent="0.25">
      <c r="A91" s="154" t="s">
        <v>949</v>
      </c>
      <c r="B91" s="142" t="s">
        <v>1859</v>
      </c>
      <c r="C91" s="154" t="s">
        <v>8</v>
      </c>
      <c r="D91" s="154" t="s">
        <v>717</v>
      </c>
      <c r="E91" s="188" t="s">
        <v>1860</v>
      </c>
      <c r="F91" s="188"/>
      <c r="G91" s="143" t="s">
        <v>951</v>
      </c>
      <c r="H91" s="144">
        <v>2.6200000000000001E-2</v>
      </c>
      <c r="I91" s="145">
        <v>66.569999999999993</v>
      </c>
      <c r="J91" s="145">
        <v>1.74</v>
      </c>
    </row>
    <row r="92" spans="1:10" ht="25.5" x14ac:dyDescent="0.25">
      <c r="A92" s="154" t="s">
        <v>949</v>
      </c>
      <c r="B92" s="142" t="s">
        <v>1861</v>
      </c>
      <c r="C92" s="154" t="s">
        <v>8</v>
      </c>
      <c r="D92" s="154" t="s">
        <v>188</v>
      </c>
      <c r="E92" s="188" t="s">
        <v>1860</v>
      </c>
      <c r="F92" s="188"/>
      <c r="G92" s="143" t="s">
        <v>951</v>
      </c>
      <c r="H92" s="144">
        <v>6.7000000000000002E-3</v>
      </c>
      <c r="I92" s="145">
        <v>40.36</v>
      </c>
      <c r="J92" s="145">
        <v>0.27</v>
      </c>
    </row>
    <row r="93" spans="1:10" ht="38.25" x14ac:dyDescent="0.25">
      <c r="A93" s="154" t="s">
        <v>949</v>
      </c>
      <c r="B93" s="142" t="s">
        <v>1250</v>
      </c>
      <c r="C93" s="154" t="s">
        <v>8</v>
      </c>
      <c r="D93" s="154" t="s">
        <v>138</v>
      </c>
      <c r="E93" s="188" t="s">
        <v>1862</v>
      </c>
      <c r="F93" s="188"/>
      <c r="G93" s="143" t="s">
        <v>763</v>
      </c>
      <c r="H93" s="144">
        <v>3.7456999999999998</v>
      </c>
      <c r="I93" s="145">
        <v>12.69</v>
      </c>
      <c r="J93" s="145">
        <v>47.53</v>
      </c>
    </row>
    <row r="94" spans="1:10" ht="25.5" x14ac:dyDescent="0.25">
      <c r="A94" s="154" t="s">
        <v>949</v>
      </c>
      <c r="B94" s="142" t="s">
        <v>1817</v>
      </c>
      <c r="C94" s="154" t="s">
        <v>8</v>
      </c>
      <c r="D94" s="154" t="s">
        <v>168</v>
      </c>
      <c r="E94" s="188" t="s">
        <v>1784</v>
      </c>
      <c r="F94" s="188"/>
      <c r="G94" s="143" t="s">
        <v>65</v>
      </c>
      <c r="H94" s="144">
        <v>0.97940000000000005</v>
      </c>
      <c r="I94" s="145">
        <v>20.85</v>
      </c>
      <c r="J94" s="145">
        <v>20.420000000000002</v>
      </c>
    </row>
    <row r="95" spans="1:10" ht="25.5" x14ac:dyDescent="0.25">
      <c r="A95" s="155" t="s">
        <v>950</v>
      </c>
      <c r="B95" s="148" t="s">
        <v>1863</v>
      </c>
      <c r="C95" s="155" t="s">
        <v>8</v>
      </c>
      <c r="D95" s="155" t="s">
        <v>512</v>
      </c>
      <c r="E95" s="185" t="s">
        <v>1808</v>
      </c>
      <c r="F95" s="185"/>
      <c r="G95" s="149" t="s">
        <v>12</v>
      </c>
      <c r="H95" s="150">
        <v>3.4843999999999999</v>
      </c>
      <c r="I95" s="151">
        <v>6.32</v>
      </c>
      <c r="J95" s="151">
        <v>22.02</v>
      </c>
    </row>
    <row r="96" spans="1:10" ht="38.25" x14ac:dyDescent="0.25">
      <c r="A96" s="155" t="s">
        <v>950</v>
      </c>
      <c r="B96" s="148" t="s">
        <v>1866</v>
      </c>
      <c r="C96" s="155" t="s">
        <v>8</v>
      </c>
      <c r="D96" s="155" t="s">
        <v>550</v>
      </c>
      <c r="E96" s="185" t="s">
        <v>1808</v>
      </c>
      <c r="F96" s="185"/>
      <c r="G96" s="149" t="s">
        <v>198</v>
      </c>
      <c r="H96" s="150">
        <v>2.52E-2</v>
      </c>
      <c r="I96" s="151">
        <v>169.62</v>
      </c>
      <c r="J96" s="151">
        <v>4.2699999999999996</v>
      </c>
    </row>
    <row r="97" spans="1:10" ht="63.75" x14ac:dyDescent="0.25">
      <c r="A97" s="155" t="s">
        <v>950</v>
      </c>
      <c r="B97" s="148" t="s">
        <v>1865</v>
      </c>
      <c r="C97" s="155" t="s">
        <v>8</v>
      </c>
      <c r="D97" s="155" t="s">
        <v>554</v>
      </c>
      <c r="E97" s="185" t="s">
        <v>1808</v>
      </c>
      <c r="F97" s="185"/>
      <c r="G97" s="149" t="s">
        <v>198</v>
      </c>
      <c r="H97" s="150">
        <v>2.52E-2</v>
      </c>
      <c r="I97" s="151">
        <v>18</v>
      </c>
      <c r="J97" s="151">
        <v>0.45</v>
      </c>
    </row>
    <row r="98" spans="1:10" ht="38.25" x14ac:dyDescent="0.25">
      <c r="A98" s="155" t="s">
        <v>950</v>
      </c>
      <c r="B98" s="148" t="s">
        <v>1864</v>
      </c>
      <c r="C98" s="155" t="s">
        <v>8</v>
      </c>
      <c r="D98" s="155" t="s">
        <v>551</v>
      </c>
      <c r="E98" s="185" t="s">
        <v>1808</v>
      </c>
      <c r="F98" s="185"/>
      <c r="G98" s="149" t="s">
        <v>198</v>
      </c>
      <c r="H98" s="150">
        <v>2.52E-2</v>
      </c>
      <c r="I98" s="151">
        <v>164.03</v>
      </c>
      <c r="J98" s="151">
        <v>4.13</v>
      </c>
    </row>
    <row r="99" spans="1:10" ht="51" x14ac:dyDescent="0.25">
      <c r="A99" s="155" t="s">
        <v>950</v>
      </c>
      <c r="B99" s="148" t="s">
        <v>1867</v>
      </c>
      <c r="C99" s="155" t="s">
        <v>8</v>
      </c>
      <c r="D99" s="155" t="s">
        <v>560</v>
      </c>
      <c r="E99" s="185" t="s">
        <v>1808</v>
      </c>
      <c r="F99" s="185"/>
      <c r="G99" s="149" t="s">
        <v>763</v>
      </c>
      <c r="H99" s="150">
        <v>1</v>
      </c>
      <c r="I99" s="151">
        <v>102.33</v>
      </c>
      <c r="J99" s="151">
        <v>102.33</v>
      </c>
    </row>
    <row r="100" spans="1:10" ht="38.25" x14ac:dyDescent="0.25">
      <c r="A100" s="155" t="s">
        <v>950</v>
      </c>
      <c r="B100" s="148" t="s">
        <v>1868</v>
      </c>
      <c r="C100" s="155" t="s">
        <v>8</v>
      </c>
      <c r="D100" s="155" t="s">
        <v>625</v>
      </c>
      <c r="E100" s="185" t="s">
        <v>1808</v>
      </c>
      <c r="F100" s="185"/>
      <c r="G100" s="149" t="s">
        <v>12</v>
      </c>
      <c r="H100" s="150">
        <v>3.9174000000000002</v>
      </c>
      <c r="I100" s="151">
        <v>14.69</v>
      </c>
      <c r="J100" s="151">
        <v>57.54</v>
      </c>
    </row>
    <row r="101" spans="1:10" x14ac:dyDescent="0.25">
      <c r="A101" s="156"/>
      <c r="B101" s="156"/>
      <c r="C101" s="156"/>
      <c r="D101" s="156"/>
      <c r="E101" s="156" t="s">
        <v>1792</v>
      </c>
      <c r="F101" s="146">
        <v>118.53</v>
      </c>
      <c r="G101" s="156" t="s">
        <v>1793</v>
      </c>
      <c r="H101" s="146">
        <v>0</v>
      </c>
      <c r="I101" s="156" t="s">
        <v>1794</v>
      </c>
      <c r="J101" s="146">
        <v>118.53</v>
      </c>
    </row>
    <row r="102" spans="1:10" ht="13.5" thickBot="1" x14ac:dyDescent="0.3">
      <c r="A102" s="156"/>
      <c r="B102" s="156"/>
      <c r="C102" s="156"/>
      <c r="D102" s="156"/>
      <c r="E102" s="156" t="s">
        <v>1795</v>
      </c>
      <c r="F102" s="146">
        <v>0</v>
      </c>
      <c r="G102" s="156"/>
      <c r="H102" s="181" t="s">
        <v>1796</v>
      </c>
      <c r="I102" s="181"/>
      <c r="J102" s="146">
        <v>859.63</v>
      </c>
    </row>
    <row r="103" spans="1:10" ht="13.5" thickTop="1" x14ac:dyDescent="0.25">
      <c r="A103" s="147"/>
      <c r="B103" s="147"/>
      <c r="C103" s="147"/>
      <c r="D103" s="147"/>
      <c r="E103" s="147"/>
      <c r="F103" s="147"/>
      <c r="G103" s="147"/>
      <c r="H103" s="147"/>
      <c r="I103" s="147"/>
      <c r="J103" s="147"/>
    </row>
    <row r="104" spans="1:10" x14ac:dyDescent="0.25">
      <c r="A104" s="157" t="s">
        <v>1869</v>
      </c>
      <c r="B104" s="152" t="s">
        <v>1775</v>
      </c>
      <c r="C104" s="157" t="s">
        <v>1776</v>
      </c>
      <c r="D104" s="157" t="s">
        <v>1777</v>
      </c>
      <c r="E104" s="186" t="s">
        <v>1778</v>
      </c>
      <c r="F104" s="186"/>
      <c r="G104" s="153" t="s">
        <v>1779</v>
      </c>
      <c r="H104" s="152" t="s">
        <v>1780</v>
      </c>
      <c r="I104" s="152" t="s">
        <v>1781</v>
      </c>
      <c r="J104" s="152" t="s">
        <v>89</v>
      </c>
    </row>
    <row r="105" spans="1:10" ht="51" x14ac:dyDescent="0.25">
      <c r="A105" s="158" t="s">
        <v>1461</v>
      </c>
      <c r="B105" s="138" t="s">
        <v>1215</v>
      </c>
      <c r="C105" s="158" t="s">
        <v>8</v>
      </c>
      <c r="D105" s="158" t="s">
        <v>169</v>
      </c>
      <c r="E105" s="187" t="s">
        <v>1798</v>
      </c>
      <c r="F105" s="187"/>
      <c r="G105" s="139" t="s">
        <v>763</v>
      </c>
      <c r="H105" s="140">
        <v>1</v>
      </c>
      <c r="I105" s="141">
        <v>264.22000000000003</v>
      </c>
      <c r="J105" s="141">
        <v>264.22000000000003</v>
      </c>
    </row>
    <row r="106" spans="1:10" ht="63.75" x14ac:dyDescent="0.25">
      <c r="A106" s="154" t="s">
        <v>949</v>
      </c>
      <c r="B106" s="142" t="s">
        <v>1833</v>
      </c>
      <c r="C106" s="154" t="s">
        <v>8</v>
      </c>
      <c r="D106" s="154" t="s">
        <v>226</v>
      </c>
      <c r="E106" s="188" t="s">
        <v>1798</v>
      </c>
      <c r="F106" s="188"/>
      <c r="G106" s="143" t="s">
        <v>763</v>
      </c>
      <c r="H106" s="144">
        <v>9.8100000000000007E-2</v>
      </c>
      <c r="I106" s="145">
        <v>131.44999999999999</v>
      </c>
      <c r="J106" s="145">
        <v>12.89</v>
      </c>
    </row>
    <row r="107" spans="1:10" ht="51" x14ac:dyDescent="0.25">
      <c r="A107" s="154" t="s">
        <v>949</v>
      </c>
      <c r="B107" s="142" t="s">
        <v>1836</v>
      </c>
      <c r="C107" s="154" t="s">
        <v>8</v>
      </c>
      <c r="D107" s="154" t="s">
        <v>231</v>
      </c>
      <c r="E107" s="188" t="s">
        <v>1798</v>
      </c>
      <c r="F107" s="188"/>
      <c r="G107" s="143" t="s">
        <v>763</v>
      </c>
      <c r="H107" s="144">
        <v>0.1195</v>
      </c>
      <c r="I107" s="145">
        <v>196.22</v>
      </c>
      <c r="J107" s="145">
        <v>23.44</v>
      </c>
    </row>
    <row r="108" spans="1:10" ht="51" x14ac:dyDescent="0.25">
      <c r="A108" s="154" t="s">
        <v>949</v>
      </c>
      <c r="B108" s="142" t="s">
        <v>1835</v>
      </c>
      <c r="C108" s="154" t="s">
        <v>8</v>
      </c>
      <c r="D108" s="154" t="s">
        <v>227</v>
      </c>
      <c r="E108" s="188" t="s">
        <v>1798</v>
      </c>
      <c r="F108" s="188"/>
      <c r="G108" s="143" t="s">
        <v>763</v>
      </c>
      <c r="H108" s="144">
        <v>0.1129</v>
      </c>
      <c r="I108" s="145">
        <v>134.05000000000001</v>
      </c>
      <c r="J108" s="145">
        <v>15.13</v>
      </c>
    </row>
    <row r="109" spans="1:10" ht="63.75" x14ac:dyDescent="0.25">
      <c r="A109" s="154" t="s">
        <v>949</v>
      </c>
      <c r="B109" s="142" t="s">
        <v>1831</v>
      </c>
      <c r="C109" s="154" t="s">
        <v>8</v>
      </c>
      <c r="D109" s="154" t="s">
        <v>230</v>
      </c>
      <c r="E109" s="188" t="s">
        <v>1798</v>
      </c>
      <c r="F109" s="188"/>
      <c r="G109" s="143" t="s">
        <v>763</v>
      </c>
      <c r="H109" s="144">
        <v>0.1532</v>
      </c>
      <c r="I109" s="145">
        <v>155.69</v>
      </c>
      <c r="J109" s="145">
        <v>23.85</v>
      </c>
    </row>
    <row r="110" spans="1:10" ht="76.5" x14ac:dyDescent="0.25">
      <c r="A110" s="154" t="s">
        <v>949</v>
      </c>
      <c r="B110" s="142" t="s">
        <v>1839</v>
      </c>
      <c r="C110" s="154" t="s">
        <v>8</v>
      </c>
      <c r="D110" s="154" t="s">
        <v>643</v>
      </c>
      <c r="E110" s="188" t="s">
        <v>1838</v>
      </c>
      <c r="F110" s="188"/>
      <c r="G110" s="143" t="s">
        <v>763</v>
      </c>
      <c r="H110" s="144">
        <v>1.2466999999999999</v>
      </c>
      <c r="I110" s="145">
        <v>51.34</v>
      </c>
      <c r="J110" s="145">
        <v>64</v>
      </c>
    </row>
    <row r="111" spans="1:10" ht="76.5" x14ac:dyDescent="0.25">
      <c r="A111" s="154" t="s">
        <v>949</v>
      </c>
      <c r="B111" s="142" t="s">
        <v>1837</v>
      </c>
      <c r="C111" s="154" t="s">
        <v>8</v>
      </c>
      <c r="D111" s="154" t="s">
        <v>642</v>
      </c>
      <c r="E111" s="188" t="s">
        <v>1838</v>
      </c>
      <c r="F111" s="188"/>
      <c r="G111" s="143" t="s">
        <v>763</v>
      </c>
      <c r="H111" s="144">
        <v>1.2466999999999999</v>
      </c>
      <c r="I111" s="145">
        <v>18.43</v>
      </c>
      <c r="J111" s="145">
        <v>22.97</v>
      </c>
    </row>
    <row r="112" spans="1:10" ht="38.25" x14ac:dyDescent="0.25">
      <c r="A112" s="154" t="s">
        <v>949</v>
      </c>
      <c r="B112" s="142" t="s">
        <v>1842</v>
      </c>
      <c r="C112" s="154" t="s">
        <v>8</v>
      </c>
      <c r="D112" s="154" t="s">
        <v>663</v>
      </c>
      <c r="E112" s="188" t="s">
        <v>1815</v>
      </c>
      <c r="F112" s="188"/>
      <c r="G112" s="143" t="s">
        <v>763</v>
      </c>
      <c r="H112" s="144">
        <v>1.2466999999999999</v>
      </c>
      <c r="I112" s="145">
        <v>25.76</v>
      </c>
      <c r="J112" s="145">
        <v>32.11</v>
      </c>
    </row>
    <row r="113" spans="1:10" ht="51" x14ac:dyDescent="0.25">
      <c r="A113" s="154" t="s">
        <v>949</v>
      </c>
      <c r="B113" s="142" t="s">
        <v>1848</v>
      </c>
      <c r="C113" s="154" t="s">
        <v>8</v>
      </c>
      <c r="D113" s="154" t="s">
        <v>196</v>
      </c>
      <c r="E113" s="188" t="s">
        <v>1844</v>
      </c>
      <c r="F113" s="188"/>
      <c r="G113" s="143" t="s">
        <v>12</v>
      </c>
      <c r="H113" s="144">
        <v>0.93340000000000001</v>
      </c>
      <c r="I113" s="145">
        <v>2.79</v>
      </c>
      <c r="J113" s="145">
        <v>2.6</v>
      </c>
    </row>
    <row r="114" spans="1:10" ht="63.75" x14ac:dyDescent="0.25">
      <c r="A114" s="154" t="s">
        <v>949</v>
      </c>
      <c r="B114" s="142" t="s">
        <v>1870</v>
      </c>
      <c r="C114" s="154" t="s">
        <v>8</v>
      </c>
      <c r="D114" s="154" t="s">
        <v>676</v>
      </c>
      <c r="E114" s="188" t="s">
        <v>1844</v>
      </c>
      <c r="F114" s="188"/>
      <c r="G114" s="143" t="s">
        <v>198</v>
      </c>
      <c r="H114" s="144">
        <v>3.3099999999999997E-2</v>
      </c>
      <c r="I114" s="145">
        <v>162.5</v>
      </c>
      <c r="J114" s="145">
        <v>5.37</v>
      </c>
    </row>
    <row r="115" spans="1:10" ht="51" x14ac:dyDescent="0.25">
      <c r="A115" s="154" t="s">
        <v>949</v>
      </c>
      <c r="B115" s="142" t="s">
        <v>1666</v>
      </c>
      <c r="C115" s="154" t="s">
        <v>8</v>
      </c>
      <c r="D115" s="154" t="s">
        <v>163</v>
      </c>
      <c r="E115" s="188" t="s">
        <v>1844</v>
      </c>
      <c r="F115" s="188"/>
      <c r="G115" s="143" t="s">
        <v>198</v>
      </c>
      <c r="H115" s="144">
        <v>1.66E-2</v>
      </c>
      <c r="I115" s="145">
        <v>33.39</v>
      </c>
      <c r="J115" s="145">
        <v>0.55000000000000004</v>
      </c>
    </row>
    <row r="116" spans="1:10" ht="51" x14ac:dyDescent="0.25">
      <c r="A116" s="154" t="s">
        <v>949</v>
      </c>
      <c r="B116" s="142" t="s">
        <v>1843</v>
      </c>
      <c r="C116" s="154" t="s">
        <v>8</v>
      </c>
      <c r="D116" s="154" t="s">
        <v>301</v>
      </c>
      <c r="E116" s="188" t="s">
        <v>1844</v>
      </c>
      <c r="F116" s="188"/>
      <c r="G116" s="143" t="s">
        <v>12</v>
      </c>
      <c r="H116" s="144">
        <v>0.22189999999999999</v>
      </c>
      <c r="I116" s="145">
        <v>9.08</v>
      </c>
      <c r="J116" s="145">
        <v>2.0099999999999998</v>
      </c>
    </row>
    <row r="117" spans="1:10" ht="51" x14ac:dyDescent="0.25">
      <c r="A117" s="154" t="s">
        <v>949</v>
      </c>
      <c r="B117" s="142" t="s">
        <v>1849</v>
      </c>
      <c r="C117" s="154" t="s">
        <v>8</v>
      </c>
      <c r="D117" s="154" t="s">
        <v>320</v>
      </c>
      <c r="E117" s="188" t="s">
        <v>1844</v>
      </c>
      <c r="F117" s="188"/>
      <c r="G117" s="143" t="s">
        <v>198</v>
      </c>
      <c r="H117" s="144">
        <v>6.6199999999999995E-2</v>
      </c>
      <c r="I117" s="145">
        <v>20.94</v>
      </c>
      <c r="J117" s="145">
        <v>1.38</v>
      </c>
    </row>
    <row r="118" spans="1:10" ht="51" x14ac:dyDescent="0.25">
      <c r="A118" s="154" t="s">
        <v>949</v>
      </c>
      <c r="B118" s="142" t="s">
        <v>1846</v>
      </c>
      <c r="C118" s="154" t="s">
        <v>8</v>
      </c>
      <c r="D118" s="154" t="s">
        <v>299</v>
      </c>
      <c r="E118" s="188" t="s">
        <v>1844</v>
      </c>
      <c r="F118" s="188"/>
      <c r="G118" s="143" t="s">
        <v>12</v>
      </c>
      <c r="H118" s="144">
        <v>0.3397</v>
      </c>
      <c r="I118" s="145">
        <v>8.7100000000000009</v>
      </c>
      <c r="J118" s="145">
        <v>2.95</v>
      </c>
    </row>
    <row r="119" spans="1:10" ht="51" x14ac:dyDescent="0.25">
      <c r="A119" s="154" t="s">
        <v>949</v>
      </c>
      <c r="B119" s="142" t="s">
        <v>1871</v>
      </c>
      <c r="C119" s="154" t="s">
        <v>8</v>
      </c>
      <c r="D119" s="154" t="s">
        <v>313</v>
      </c>
      <c r="E119" s="188" t="s">
        <v>1844</v>
      </c>
      <c r="F119" s="188"/>
      <c r="G119" s="143" t="s">
        <v>12</v>
      </c>
      <c r="H119" s="144">
        <v>0.1656</v>
      </c>
      <c r="I119" s="145">
        <v>17.23</v>
      </c>
      <c r="J119" s="145">
        <v>2.85</v>
      </c>
    </row>
    <row r="120" spans="1:10" ht="51" x14ac:dyDescent="0.25">
      <c r="A120" s="154" t="s">
        <v>949</v>
      </c>
      <c r="B120" s="142" t="s">
        <v>1852</v>
      </c>
      <c r="C120" s="154" t="s">
        <v>8</v>
      </c>
      <c r="D120" s="154" t="s">
        <v>686</v>
      </c>
      <c r="E120" s="188" t="s">
        <v>1844</v>
      </c>
      <c r="F120" s="188"/>
      <c r="G120" s="143" t="s">
        <v>198</v>
      </c>
      <c r="H120" s="144">
        <v>8.2799999999999999E-2</v>
      </c>
      <c r="I120" s="145">
        <v>27.44</v>
      </c>
      <c r="J120" s="145">
        <v>2.27</v>
      </c>
    </row>
    <row r="121" spans="1:10" ht="51" x14ac:dyDescent="0.25">
      <c r="A121" s="154" t="s">
        <v>949</v>
      </c>
      <c r="B121" s="142" t="s">
        <v>1850</v>
      </c>
      <c r="C121" s="154" t="s">
        <v>8</v>
      </c>
      <c r="D121" s="154" t="s">
        <v>684</v>
      </c>
      <c r="E121" s="188" t="s">
        <v>1844</v>
      </c>
      <c r="F121" s="188"/>
      <c r="G121" s="143" t="s">
        <v>198</v>
      </c>
      <c r="H121" s="144">
        <v>1.66E-2</v>
      </c>
      <c r="I121" s="145">
        <v>69.62</v>
      </c>
      <c r="J121" s="145">
        <v>1.1499999999999999</v>
      </c>
    </row>
    <row r="122" spans="1:10" ht="51" x14ac:dyDescent="0.25">
      <c r="A122" s="154" t="s">
        <v>949</v>
      </c>
      <c r="B122" s="142" t="s">
        <v>1234</v>
      </c>
      <c r="C122" s="154" t="s">
        <v>8</v>
      </c>
      <c r="D122" s="154" t="s">
        <v>144</v>
      </c>
      <c r="E122" s="188" t="s">
        <v>1844</v>
      </c>
      <c r="F122" s="188"/>
      <c r="G122" s="143" t="s">
        <v>12</v>
      </c>
      <c r="H122" s="144">
        <v>0.94720000000000004</v>
      </c>
      <c r="I122" s="145">
        <v>4.1100000000000003</v>
      </c>
      <c r="J122" s="145">
        <v>3.89</v>
      </c>
    </row>
    <row r="123" spans="1:10" ht="51" x14ac:dyDescent="0.25">
      <c r="A123" s="154" t="s">
        <v>949</v>
      </c>
      <c r="B123" s="142" t="s">
        <v>1240</v>
      </c>
      <c r="C123" s="154" t="s">
        <v>8</v>
      </c>
      <c r="D123" s="154" t="s">
        <v>329</v>
      </c>
      <c r="E123" s="188" t="s">
        <v>1844</v>
      </c>
      <c r="F123" s="188"/>
      <c r="G123" s="143" t="s">
        <v>198</v>
      </c>
      <c r="H123" s="144">
        <v>3.3099999999999997E-2</v>
      </c>
      <c r="I123" s="145">
        <v>24.18</v>
      </c>
      <c r="J123" s="145">
        <v>0.8</v>
      </c>
    </row>
    <row r="124" spans="1:10" ht="63.75" x14ac:dyDescent="0.25">
      <c r="A124" s="154" t="s">
        <v>949</v>
      </c>
      <c r="B124" s="142" t="s">
        <v>1855</v>
      </c>
      <c r="C124" s="154" t="s">
        <v>8</v>
      </c>
      <c r="D124" s="154" t="s">
        <v>687</v>
      </c>
      <c r="E124" s="188" t="s">
        <v>1844</v>
      </c>
      <c r="F124" s="188"/>
      <c r="G124" s="143" t="s">
        <v>198</v>
      </c>
      <c r="H124" s="144">
        <v>0.13250000000000001</v>
      </c>
      <c r="I124" s="145">
        <v>217.8</v>
      </c>
      <c r="J124" s="145">
        <v>28.85</v>
      </c>
    </row>
    <row r="125" spans="1:10" ht="51" x14ac:dyDescent="0.25">
      <c r="A125" s="154" t="s">
        <v>949</v>
      </c>
      <c r="B125" s="142" t="s">
        <v>1239</v>
      </c>
      <c r="C125" s="154" t="s">
        <v>8</v>
      </c>
      <c r="D125" s="154" t="s">
        <v>328</v>
      </c>
      <c r="E125" s="188" t="s">
        <v>1844</v>
      </c>
      <c r="F125" s="188"/>
      <c r="G125" s="143" t="s">
        <v>198</v>
      </c>
      <c r="H125" s="144">
        <v>3.3099999999999997E-2</v>
      </c>
      <c r="I125" s="145">
        <v>22.3</v>
      </c>
      <c r="J125" s="145">
        <v>0.73</v>
      </c>
    </row>
    <row r="126" spans="1:10" ht="38.25" x14ac:dyDescent="0.25">
      <c r="A126" s="154" t="s">
        <v>949</v>
      </c>
      <c r="B126" s="142" t="s">
        <v>1242</v>
      </c>
      <c r="C126" s="154" t="s">
        <v>8</v>
      </c>
      <c r="D126" s="154" t="s">
        <v>335</v>
      </c>
      <c r="E126" s="188" t="s">
        <v>1844</v>
      </c>
      <c r="F126" s="188"/>
      <c r="G126" s="143" t="s">
        <v>198</v>
      </c>
      <c r="H126" s="144">
        <v>3.3099999999999997E-2</v>
      </c>
      <c r="I126" s="145">
        <v>61.4</v>
      </c>
      <c r="J126" s="145">
        <v>2.0299999999999998</v>
      </c>
    </row>
    <row r="127" spans="1:10" ht="89.25" x14ac:dyDescent="0.25">
      <c r="A127" s="154" t="s">
        <v>949</v>
      </c>
      <c r="B127" s="142" t="s">
        <v>1857</v>
      </c>
      <c r="C127" s="154" t="s">
        <v>8</v>
      </c>
      <c r="D127" s="154" t="s">
        <v>427</v>
      </c>
      <c r="E127" s="188" t="s">
        <v>1801</v>
      </c>
      <c r="F127" s="188"/>
      <c r="G127" s="143" t="s">
        <v>12</v>
      </c>
      <c r="H127" s="144">
        <v>0.22189999999999999</v>
      </c>
      <c r="I127" s="145">
        <v>2.99</v>
      </c>
      <c r="J127" s="145">
        <v>0.66</v>
      </c>
    </row>
    <row r="128" spans="1:10" ht="38.25" x14ac:dyDescent="0.25">
      <c r="A128" s="154" t="s">
        <v>949</v>
      </c>
      <c r="B128" s="142" t="s">
        <v>1859</v>
      </c>
      <c r="C128" s="154" t="s">
        <v>8</v>
      </c>
      <c r="D128" s="154" t="s">
        <v>717</v>
      </c>
      <c r="E128" s="188" t="s">
        <v>1860</v>
      </c>
      <c r="F128" s="188"/>
      <c r="G128" s="143" t="s">
        <v>951</v>
      </c>
      <c r="H128" s="144">
        <v>1.2999999999999999E-3</v>
      </c>
      <c r="I128" s="145">
        <v>66.569999999999993</v>
      </c>
      <c r="J128" s="145">
        <v>0.08</v>
      </c>
    </row>
    <row r="129" spans="1:10" ht="38.25" x14ac:dyDescent="0.25">
      <c r="A129" s="154" t="s">
        <v>949</v>
      </c>
      <c r="B129" s="142" t="s">
        <v>1250</v>
      </c>
      <c r="C129" s="154" t="s">
        <v>8</v>
      </c>
      <c r="D129" s="154" t="s">
        <v>138</v>
      </c>
      <c r="E129" s="188" t="s">
        <v>1862</v>
      </c>
      <c r="F129" s="188"/>
      <c r="G129" s="143" t="s">
        <v>763</v>
      </c>
      <c r="H129" s="144">
        <v>0.48370000000000002</v>
      </c>
      <c r="I129" s="145">
        <v>12.69</v>
      </c>
      <c r="J129" s="145">
        <v>6.13</v>
      </c>
    </row>
    <row r="130" spans="1:10" ht="38.25" x14ac:dyDescent="0.25">
      <c r="A130" s="155" t="s">
        <v>950</v>
      </c>
      <c r="B130" s="148" t="s">
        <v>1866</v>
      </c>
      <c r="C130" s="155" t="s">
        <v>8</v>
      </c>
      <c r="D130" s="155" t="s">
        <v>550</v>
      </c>
      <c r="E130" s="185" t="s">
        <v>1808</v>
      </c>
      <c r="F130" s="185"/>
      <c r="G130" s="149" t="s">
        <v>198</v>
      </c>
      <c r="H130" s="150">
        <v>1.66E-2</v>
      </c>
      <c r="I130" s="151">
        <v>169.62</v>
      </c>
      <c r="J130" s="151">
        <v>2.81</v>
      </c>
    </row>
    <row r="131" spans="1:10" ht="38.25" x14ac:dyDescent="0.25">
      <c r="A131" s="155" t="s">
        <v>950</v>
      </c>
      <c r="B131" s="148" t="s">
        <v>1864</v>
      </c>
      <c r="C131" s="155" t="s">
        <v>8</v>
      </c>
      <c r="D131" s="155" t="s">
        <v>551</v>
      </c>
      <c r="E131" s="185" t="s">
        <v>1808</v>
      </c>
      <c r="F131" s="185"/>
      <c r="G131" s="149" t="s">
        <v>198</v>
      </c>
      <c r="H131" s="150">
        <v>1.66E-2</v>
      </c>
      <c r="I131" s="151">
        <v>164.03</v>
      </c>
      <c r="J131" s="151">
        <v>2.72</v>
      </c>
    </row>
    <row r="132" spans="1:10" x14ac:dyDescent="0.25">
      <c r="A132" s="156"/>
      <c r="B132" s="156"/>
      <c r="C132" s="156"/>
      <c r="D132" s="156"/>
      <c r="E132" s="156" t="s">
        <v>1792</v>
      </c>
      <c r="F132" s="146">
        <v>41.12</v>
      </c>
      <c r="G132" s="156" t="s">
        <v>1793</v>
      </c>
      <c r="H132" s="146">
        <v>0</v>
      </c>
      <c r="I132" s="156" t="s">
        <v>1794</v>
      </c>
      <c r="J132" s="146">
        <v>41.12</v>
      </c>
    </row>
    <row r="133" spans="1:10" ht="13.5" thickBot="1" x14ac:dyDescent="0.3">
      <c r="A133" s="156"/>
      <c r="B133" s="156"/>
      <c r="C133" s="156"/>
      <c r="D133" s="156"/>
      <c r="E133" s="156" t="s">
        <v>1795</v>
      </c>
      <c r="F133" s="146">
        <v>0</v>
      </c>
      <c r="G133" s="156"/>
      <c r="H133" s="181" t="s">
        <v>1796</v>
      </c>
      <c r="I133" s="181"/>
      <c r="J133" s="146">
        <v>264.22000000000003</v>
      </c>
    </row>
    <row r="134" spans="1:10" ht="13.5" thickTop="1" x14ac:dyDescent="0.25">
      <c r="A134" s="147"/>
      <c r="B134" s="147"/>
      <c r="C134" s="147"/>
      <c r="D134" s="147"/>
      <c r="E134" s="147"/>
      <c r="F134" s="147"/>
      <c r="G134" s="147"/>
      <c r="H134" s="147"/>
      <c r="I134" s="147"/>
      <c r="J134" s="147"/>
    </row>
    <row r="135" spans="1:10" x14ac:dyDescent="0.25">
      <c r="A135" s="157" t="s">
        <v>1872</v>
      </c>
      <c r="B135" s="152" t="s">
        <v>1775</v>
      </c>
      <c r="C135" s="157" t="s">
        <v>1776</v>
      </c>
      <c r="D135" s="157" t="s">
        <v>1777</v>
      </c>
      <c r="E135" s="186" t="s">
        <v>1778</v>
      </c>
      <c r="F135" s="186"/>
      <c r="G135" s="153" t="s">
        <v>1779</v>
      </c>
      <c r="H135" s="152" t="s">
        <v>1780</v>
      </c>
      <c r="I135" s="152" t="s">
        <v>1781</v>
      </c>
      <c r="J135" s="152" t="s">
        <v>89</v>
      </c>
    </row>
    <row r="136" spans="1:10" ht="63.75" x14ac:dyDescent="0.25">
      <c r="A136" s="158" t="s">
        <v>1461</v>
      </c>
      <c r="B136" s="138" t="s">
        <v>1216</v>
      </c>
      <c r="C136" s="158" t="s">
        <v>8</v>
      </c>
      <c r="D136" s="158" t="s">
        <v>170</v>
      </c>
      <c r="E136" s="187" t="s">
        <v>1798</v>
      </c>
      <c r="F136" s="187"/>
      <c r="G136" s="139" t="s">
        <v>763</v>
      </c>
      <c r="H136" s="140">
        <v>1</v>
      </c>
      <c r="I136" s="141">
        <v>427.03</v>
      </c>
      <c r="J136" s="141">
        <v>427.03</v>
      </c>
    </row>
    <row r="137" spans="1:10" ht="63.75" x14ac:dyDescent="0.25">
      <c r="A137" s="154" t="s">
        <v>949</v>
      </c>
      <c r="B137" s="142" t="s">
        <v>1831</v>
      </c>
      <c r="C137" s="154" t="s">
        <v>8</v>
      </c>
      <c r="D137" s="154" t="s">
        <v>230</v>
      </c>
      <c r="E137" s="188" t="s">
        <v>1798</v>
      </c>
      <c r="F137" s="188"/>
      <c r="G137" s="143" t="s">
        <v>763</v>
      </c>
      <c r="H137" s="144">
        <v>0.15079999999999999</v>
      </c>
      <c r="I137" s="145">
        <v>155.69</v>
      </c>
      <c r="J137" s="145">
        <v>23.47</v>
      </c>
    </row>
    <row r="138" spans="1:10" ht="51" x14ac:dyDescent="0.25">
      <c r="A138" s="154" t="s">
        <v>949</v>
      </c>
      <c r="B138" s="142" t="s">
        <v>1836</v>
      </c>
      <c r="C138" s="154" t="s">
        <v>8</v>
      </c>
      <c r="D138" s="154" t="s">
        <v>231</v>
      </c>
      <c r="E138" s="188" t="s">
        <v>1798</v>
      </c>
      <c r="F138" s="188"/>
      <c r="G138" s="143" t="s">
        <v>763</v>
      </c>
      <c r="H138" s="144">
        <v>0.1176</v>
      </c>
      <c r="I138" s="145">
        <v>196.22</v>
      </c>
      <c r="J138" s="145">
        <v>23.07</v>
      </c>
    </row>
    <row r="139" spans="1:10" ht="51" x14ac:dyDescent="0.25">
      <c r="A139" s="154" t="s">
        <v>949</v>
      </c>
      <c r="B139" s="142" t="s">
        <v>1835</v>
      </c>
      <c r="C139" s="154" t="s">
        <v>8</v>
      </c>
      <c r="D139" s="154" t="s">
        <v>227</v>
      </c>
      <c r="E139" s="188" t="s">
        <v>1798</v>
      </c>
      <c r="F139" s="188"/>
      <c r="G139" s="143" t="s">
        <v>763</v>
      </c>
      <c r="H139" s="144">
        <v>0.1111</v>
      </c>
      <c r="I139" s="145">
        <v>134.05000000000001</v>
      </c>
      <c r="J139" s="145">
        <v>14.89</v>
      </c>
    </row>
    <row r="140" spans="1:10" ht="63.75" x14ac:dyDescent="0.25">
      <c r="A140" s="154" t="s">
        <v>949</v>
      </c>
      <c r="B140" s="142" t="s">
        <v>1833</v>
      </c>
      <c r="C140" s="154" t="s">
        <v>8</v>
      </c>
      <c r="D140" s="154" t="s">
        <v>226</v>
      </c>
      <c r="E140" s="188" t="s">
        <v>1798</v>
      </c>
      <c r="F140" s="188"/>
      <c r="G140" s="143" t="s">
        <v>763</v>
      </c>
      <c r="H140" s="144">
        <v>9.6600000000000005E-2</v>
      </c>
      <c r="I140" s="145">
        <v>131.44999999999999</v>
      </c>
      <c r="J140" s="145">
        <v>12.69</v>
      </c>
    </row>
    <row r="141" spans="1:10" ht="76.5" x14ac:dyDescent="0.25">
      <c r="A141" s="154" t="s">
        <v>949</v>
      </c>
      <c r="B141" s="142" t="s">
        <v>1839</v>
      </c>
      <c r="C141" s="154" t="s">
        <v>8</v>
      </c>
      <c r="D141" s="154" t="s">
        <v>643</v>
      </c>
      <c r="E141" s="188" t="s">
        <v>1838</v>
      </c>
      <c r="F141" s="188"/>
      <c r="G141" s="143" t="s">
        <v>763</v>
      </c>
      <c r="H141" s="144">
        <v>1.9256</v>
      </c>
      <c r="I141" s="145">
        <v>51.34</v>
      </c>
      <c r="J141" s="145">
        <v>98.86</v>
      </c>
    </row>
    <row r="142" spans="1:10" ht="76.5" x14ac:dyDescent="0.25">
      <c r="A142" s="154" t="s">
        <v>949</v>
      </c>
      <c r="B142" s="142" t="s">
        <v>1837</v>
      </c>
      <c r="C142" s="154" t="s">
        <v>8</v>
      </c>
      <c r="D142" s="154" t="s">
        <v>642</v>
      </c>
      <c r="E142" s="188" t="s">
        <v>1838</v>
      </c>
      <c r="F142" s="188"/>
      <c r="G142" s="143" t="s">
        <v>763</v>
      </c>
      <c r="H142" s="144">
        <v>1.9256</v>
      </c>
      <c r="I142" s="145">
        <v>18.43</v>
      </c>
      <c r="J142" s="145">
        <v>35.479999999999997</v>
      </c>
    </row>
    <row r="143" spans="1:10" ht="38.25" x14ac:dyDescent="0.25">
      <c r="A143" s="154" t="s">
        <v>949</v>
      </c>
      <c r="B143" s="142" t="s">
        <v>1842</v>
      </c>
      <c r="C143" s="154" t="s">
        <v>8</v>
      </c>
      <c r="D143" s="154" t="s">
        <v>663</v>
      </c>
      <c r="E143" s="188" t="s">
        <v>1815</v>
      </c>
      <c r="F143" s="188"/>
      <c r="G143" s="143" t="s">
        <v>763</v>
      </c>
      <c r="H143" s="144">
        <v>1.9256</v>
      </c>
      <c r="I143" s="145">
        <v>25.76</v>
      </c>
      <c r="J143" s="145">
        <v>49.6</v>
      </c>
    </row>
    <row r="144" spans="1:10" ht="51" x14ac:dyDescent="0.25">
      <c r="A144" s="154" t="s">
        <v>949</v>
      </c>
      <c r="B144" s="142" t="s">
        <v>1846</v>
      </c>
      <c r="C144" s="154" t="s">
        <v>8</v>
      </c>
      <c r="D144" s="154" t="s">
        <v>299</v>
      </c>
      <c r="E144" s="188" t="s">
        <v>1844</v>
      </c>
      <c r="F144" s="188"/>
      <c r="G144" s="143" t="s">
        <v>12</v>
      </c>
      <c r="H144" s="144">
        <v>0.42509999999999998</v>
      </c>
      <c r="I144" s="145">
        <v>8.7100000000000009</v>
      </c>
      <c r="J144" s="145">
        <v>3.7</v>
      </c>
    </row>
    <row r="145" spans="1:10" ht="51" x14ac:dyDescent="0.25">
      <c r="A145" s="154" t="s">
        <v>949</v>
      </c>
      <c r="B145" s="142" t="s">
        <v>1848</v>
      </c>
      <c r="C145" s="154" t="s">
        <v>8</v>
      </c>
      <c r="D145" s="154" t="s">
        <v>196</v>
      </c>
      <c r="E145" s="188" t="s">
        <v>1844</v>
      </c>
      <c r="F145" s="188"/>
      <c r="G145" s="143" t="s">
        <v>12</v>
      </c>
      <c r="H145" s="144">
        <v>1.0821000000000001</v>
      </c>
      <c r="I145" s="145">
        <v>2.79</v>
      </c>
      <c r="J145" s="145">
        <v>3.01</v>
      </c>
    </row>
    <row r="146" spans="1:10" ht="51" x14ac:dyDescent="0.25">
      <c r="A146" s="154" t="s">
        <v>949</v>
      </c>
      <c r="B146" s="142" t="s">
        <v>1234</v>
      </c>
      <c r="C146" s="154" t="s">
        <v>8</v>
      </c>
      <c r="D146" s="154" t="s">
        <v>144</v>
      </c>
      <c r="E146" s="188" t="s">
        <v>1844</v>
      </c>
      <c r="F146" s="188"/>
      <c r="G146" s="143" t="s">
        <v>12</v>
      </c>
      <c r="H146" s="144">
        <v>2.0870000000000002</v>
      </c>
      <c r="I146" s="145">
        <v>4.1100000000000003</v>
      </c>
      <c r="J146" s="145">
        <v>8.57</v>
      </c>
    </row>
    <row r="147" spans="1:10" ht="63.75" x14ac:dyDescent="0.25">
      <c r="A147" s="154" t="s">
        <v>949</v>
      </c>
      <c r="B147" s="142" t="s">
        <v>1870</v>
      </c>
      <c r="C147" s="154" t="s">
        <v>8</v>
      </c>
      <c r="D147" s="154" t="s">
        <v>676</v>
      </c>
      <c r="E147" s="188" t="s">
        <v>1844</v>
      </c>
      <c r="F147" s="188"/>
      <c r="G147" s="143" t="s">
        <v>198</v>
      </c>
      <c r="H147" s="144">
        <v>9.6600000000000005E-2</v>
      </c>
      <c r="I147" s="145">
        <v>162.5</v>
      </c>
      <c r="J147" s="145">
        <v>15.69</v>
      </c>
    </row>
    <row r="148" spans="1:10" ht="51" x14ac:dyDescent="0.25">
      <c r="A148" s="154" t="s">
        <v>949</v>
      </c>
      <c r="B148" s="142" t="s">
        <v>1850</v>
      </c>
      <c r="C148" s="154" t="s">
        <v>8</v>
      </c>
      <c r="D148" s="154" t="s">
        <v>684</v>
      </c>
      <c r="E148" s="188" t="s">
        <v>1844</v>
      </c>
      <c r="F148" s="188"/>
      <c r="G148" s="143" t="s">
        <v>198</v>
      </c>
      <c r="H148" s="144">
        <v>9.6600000000000005E-2</v>
      </c>
      <c r="I148" s="145">
        <v>69.62</v>
      </c>
      <c r="J148" s="145">
        <v>6.72</v>
      </c>
    </row>
    <row r="149" spans="1:10" ht="51" x14ac:dyDescent="0.25">
      <c r="A149" s="154" t="s">
        <v>949</v>
      </c>
      <c r="B149" s="142" t="s">
        <v>1843</v>
      </c>
      <c r="C149" s="154" t="s">
        <v>8</v>
      </c>
      <c r="D149" s="154" t="s">
        <v>301</v>
      </c>
      <c r="E149" s="188" t="s">
        <v>1844</v>
      </c>
      <c r="F149" s="188"/>
      <c r="G149" s="143" t="s">
        <v>12</v>
      </c>
      <c r="H149" s="144">
        <v>0.46379999999999999</v>
      </c>
      <c r="I149" s="145">
        <v>9.08</v>
      </c>
      <c r="J149" s="145">
        <v>4.21</v>
      </c>
    </row>
    <row r="150" spans="1:10" ht="51" x14ac:dyDescent="0.25">
      <c r="A150" s="154" t="s">
        <v>949</v>
      </c>
      <c r="B150" s="142" t="s">
        <v>1849</v>
      </c>
      <c r="C150" s="154" t="s">
        <v>8</v>
      </c>
      <c r="D150" s="154" t="s">
        <v>320</v>
      </c>
      <c r="E150" s="188" t="s">
        <v>1844</v>
      </c>
      <c r="F150" s="188"/>
      <c r="G150" s="143" t="s">
        <v>198</v>
      </c>
      <c r="H150" s="144">
        <v>0.38650000000000001</v>
      </c>
      <c r="I150" s="145">
        <v>20.94</v>
      </c>
      <c r="J150" s="145">
        <v>8.09</v>
      </c>
    </row>
    <row r="151" spans="1:10" ht="51" x14ac:dyDescent="0.25">
      <c r="A151" s="154" t="s">
        <v>949</v>
      </c>
      <c r="B151" s="142" t="s">
        <v>1852</v>
      </c>
      <c r="C151" s="154" t="s">
        <v>8</v>
      </c>
      <c r="D151" s="154" t="s">
        <v>686</v>
      </c>
      <c r="E151" s="188" t="s">
        <v>1844</v>
      </c>
      <c r="F151" s="188"/>
      <c r="G151" s="143" t="s">
        <v>198</v>
      </c>
      <c r="H151" s="144">
        <v>0.28989999999999999</v>
      </c>
      <c r="I151" s="145">
        <v>27.44</v>
      </c>
      <c r="J151" s="145">
        <v>7.95</v>
      </c>
    </row>
    <row r="152" spans="1:10" ht="51" x14ac:dyDescent="0.25">
      <c r="A152" s="154" t="s">
        <v>949</v>
      </c>
      <c r="B152" s="142" t="s">
        <v>1871</v>
      </c>
      <c r="C152" s="154" t="s">
        <v>8</v>
      </c>
      <c r="D152" s="154" t="s">
        <v>313</v>
      </c>
      <c r="E152" s="188" t="s">
        <v>1844</v>
      </c>
      <c r="F152" s="188"/>
      <c r="G152" s="143" t="s">
        <v>12</v>
      </c>
      <c r="H152" s="144">
        <v>0.48309999999999997</v>
      </c>
      <c r="I152" s="145">
        <v>17.23</v>
      </c>
      <c r="J152" s="145">
        <v>8.32</v>
      </c>
    </row>
    <row r="153" spans="1:10" ht="51" x14ac:dyDescent="0.25">
      <c r="A153" s="154" t="s">
        <v>949</v>
      </c>
      <c r="B153" s="142" t="s">
        <v>1238</v>
      </c>
      <c r="C153" s="154" t="s">
        <v>8</v>
      </c>
      <c r="D153" s="154" t="s">
        <v>143</v>
      </c>
      <c r="E153" s="188" t="s">
        <v>1844</v>
      </c>
      <c r="F153" s="188"/>
      <c r="G153" s="143" t="s">
        <v>198</v>
      </c>
      <c r="H153" s="144">
        <v>0.28989999999999999</v>
      </c>
      <c r="I153" s="145">
        <v>35.75</v>
      </c>
      <c r="J153" s="145">
        <v>10.36</v>
      </c>
    </row>
    <row r="154" spans="1:10" ht="63.75" x14ac:dyDescent="0.25">
      <c r="A154" s="154" t="s">
        <v>949</v>
      </c>
      <c r="B154" s="142" t="s">
        <v>1855</v>
      </c>
      <c r="C154" s="154" t="s">
        <v>8</v>
      </c>
      <c r="D154" s="154" t="s">
        <v>687</v>
      </c>
      <c r="E154" s="188" t="s">
        <v>1844</v>
      </c>
      <c r="F154" s="188"/>
      <c r="G154" s="143" t="s">
        <v>198</v>
      </c>
      <c r="H154" s="144">
        <v>0.19320000000000001</v>
      </c>
      <c r="I154" s="145">
        <v>217.8</v>
      </c>
      <c r="J154" s="145">
        <v>42.07</v>
      </c>
    </row>
    <row r="155" spans="1:10" ht="63.75" x14ac:dyDescent="0.25">
      <c r="A155" s="154" t="s">
        <v>949</v>
      </c>
      <c r="B155" s="142" t="s">
        <v>1576</v>
      </c>
      <c r="C155" s="154" t="s">
        <v>8</v>
      </c>
      <c r="D155" s="154" t="s">
        <v>331</v>
      </c>
      <c r="E155" s="188" t="s">
        <v>1844</v>
      </c>
      <c r="F155" s="188"/>
      <c r="G155" s="143" t="s">
        <v>198</v>
      </c>
      <c r="H155" s="144">
        <v>9.6600000000000005E-2</v>
      </c>
      <c r="I155" s="145">
        <v>37.380000000000003</v>
      </c>
      <c r="J155" s="145">
        <v>3.61</v>
      </c>
    </row>
    <row r="156" spans="1:10" ht="38.25" x14ac:dyDescent="0.25">
      <c r="A156" s="154" t="s">
        <v>949</v>
      </c>
      <c r="B156" s="142" t="s">
        <v>1242</v>
      </c>
      <c r="C156" s="154" t="s">
        <v>8</v>
      </c>
      <c r="D156" s="154" t="s">
        <v>335</v>
      </c>
      <c r="E156" s="188" t="s">
        <v>1844</v>
      </c>
      <c r="F156" s="188"/>
      <c r="G156" s="143" t="s">
        <v>198</v>
      </c>
      <c r="H156" s="144">
        <v>9.6600000000000005E-2</v>
      </c>
      <c r="I156" s="145">
        <v>61.4</v>
      </c>
      <c r="J156" s="145">
        <v>5.93</v>
      </c>
    </row>
    <row r="157" spans="1:10" ht="63.75" x14ac:dyDescent="0.25">
      <c r="A157" s="154" t="s">
        <v>949</v>
      </c>
      <c r="B157" s="142" t="s">
        <v>1858</v>
      </c>
      <c r="C157" s="154" t="s">
        <v>8</v>
      </c>
      <c r="D157" s="154" t="s">
        <v>428</v>
      </c>
      <c r="E157" s="188" t="s">
        <v>1801</v>
      </c>
      <c r="F157" s="188"/>
      <c r="G157" s="143" t="s">
        <v>12</v>
      </c>
      <c r="H157" s="144">
        <v>0.46379999999999999</v>
      </c>
      <c r="I157" s="145">
        <v>1.51</v>
      </c>
      <c r="J157" s="145">
        <v>0.7</v>
      </c>
    </row>
    <row r="158" spans="1:10" ht="89.25" x14ac:dyDescent="0.25">
      <c r="A158" s="154" t="s">
        <v>949</v>
      </c>
      <c r="B158" s="142" t="s">
        <v>1857</v>
      </c>
      <c r="C158" s="154" t="s">
        <v>8</v>
      </c>
      <c r="D158" s="154" t="s">
        <v>427</v>
      </c>
      <c r="E158" s="188" t="s">
        <v>1801</v>
      </c>
      <c r="F158" s="188"/>
      <c r="G158" s="143" t="s">
        <v>12</v>
      </c>
      <c r="H158" s="144">
        <v>0.42509999999999998</v>
      </c>
      <c r="I158" s="145">
        <v>2.99</v>
      </c>
      <c r="J158" s="145">
        <v>1.27</v>
      </c>
    </row>
    <row r="159" spans="1:10" ht="38.25" x14ac:dyDescent="0.25">
      <c r="A159" s="154" t="s">
        <v>949</v>
      </c>
      <c r="B159" s="142" t="s">
        <v>1859</v>
      </c>
      <c r="C159" s="154" t="s">
        <v>8</v>
      </c>
      <c r="D159" s="154" t="s">
        <v>717</v>
      </c>
      <c r="E159" s="188" t="s">
        <v>1860</v>
      </c>
      <c r="F159" s="188"/>
      <c r="G159" s="143" t="s">
        <v>951</v>
      </c>
      <c r="H159" s="144">
        <v>7.7999999999999996E-3</v>
      </c>
      <c r="I159" s="145">
        <v>66.569999999999993</v>
      </c>
      <c r="J159" s="145">
        <v>0.51</v>
      </c>
    </row>
    <row r="160" spans="1:10" ht="38.25" x14ac:dyDescent="0.25">
      <c r="A160" s="154" t="s">
        <v>949</v>
      </c>
      <c r="B160" s="142" t="s">
        <v>1250</v>
      </c>
      <c r="C160" s="154" t="s">
        <v>8</v>
      </c>
      <c r="D160" s="154" t="s">
        <v>138</v>
      </c>
      <c r="E160" s="188" t="s">
        <v>1862</v>
      </c>
      <c r="F160" s="188"/>
      <c r="G160" s="143" t="s">
        <v>763</v>
      </c>
      <c r="H160" s="144">
        <v>0.47610000000000002</v>
      </c>
      <c r="I160" s="145">
        <v>12.69</v>
      </c>
      <c r="J160" s="145">
        <v>6.04</v>
      </c>
    </row>
    <row r="161" spans="1:10" ht="38.25" x14ac:dyDescent="0.25">
      <c r="A161" s="155" t="s">
        <v>950</v>
      </c>
      <c r="B161" s="148" t="s">
        <v>1866</v>
      </c>
      <c r="C161" s="155" t="s">
        <v>8</v>
      </c>
      <c r="D161" s="155" t="s">
        <v>550</v>
      </c>
      <c r="E161" s="185" t="s">
        <v>1808</v>
      </c>
      <c r="F161" s="185"/>
      <c r="G161" s="149" t="s">
        <v>198</v>
      </c>
      <c r="H161" s="150">
        <v>9.6600000000000005E-2</v>
      </c>
      <c r="I161" s="151">
        <v>169.62</v>
      </c>
      <c r="J161" s="151">
        <v>16.38</v>
      </c>
    </row>
    <row r="162" spans="1:10" ht="38.25" x14ac:dyDescent="0.25">
      <c r="A162" s="155" t="s">
        <v>950</v>
      </c>
      <c r="B162" s="148" t="s">
        <v>1864</v>
      </c>
      <c r="C162" s="155" t="s">
        <v>8</v>
      </c>
      <c r="D162" s="155" t="s">
        <v>551</v>
      </c>
      <c r="E162" s="185" t="s">
        <v>1808</v>
      </c>
      <c r="F162" s="185"/>
      <c r="G162" s="149" t="s">
        <v>198</v>
      </c>
      <c r="H162" s="150">
        <v>9.6600000000000005E-2</v>
      </c>
      <c r="I162" s="151">
        <v>164.03</v>
      </c>
      <c r="J162" s="151">
        <v>15.84</v>
      </c>
    </row>
    <row r="163" spans="1:10" x14ac:dyDescent="0.25">
      <c r="A163" s="156"/>
      <c r="B163" s="156"/>
      <c r="C163" s="156"/>
      <c r="D163" s="156"/>
      <c r="E163" s="156" t="s">
        <v>1792</v>
      </c>
      <c r="F163" s="146">
        <v>68.55</v>
      </c>
      <c r="G163" s="156" t="s">
        <v>1793</v>
      </c>
      <c r="H163" s="146">
        <v>0</v>
      </c>
      <c r="I163" s="156" t="s">
        <v>1794</v>
      </c>
      <c r="J163" s="146">
        <v>68.55</v>
      </c>
    </row>
    <row r="164" spans="1:10" ht="13.5" thickBot="1" x14ac:dyDescent="0.3">
      <c r="A164" s="156"/>
      <c r="B164" s="156"/>
      <c r="C164" s="156"/>
      <c r="D164" s="156"/>
      <c r="E164" s="156" t="s">
        <v>1795</v>
      </c>
      <c r="F164" s="146">
        <v>0</v>
      </c>
      <c r="G164" s="156"/>
      <c r="H164" s="181" t="s">
        <v>1796</v>
      </c>
      <c r="I164" s="181"/>
      <c r="J164" s="146">
        <v>427.03</v>
      </c>
    </row>
    <row r="165" spans="1:10" ht="13.5" thickTop="1" x14ac:dyDescent="0.25">
      <c r="A165" s="147"/>
      <c r="B165" s="147"/>
      <c r="C165" s="147"/>
      <c r="D165" s="147"/>
      <c r="E165" s="147"/>
      <c r="F165" s="147"/>
      <c r="G165" s="147"/>
      <c r="H165" s="147"/>
      <c r="I165" s="147"/>
      <c r="J165" s="147"/>
    </row>
    <row r="166" spans="1:10" x14ac:dyDescent="0.25">
      <c r="A166" s="157" t="s">
        <v>1873</v>
      </c>
      <c r="B166" s="152" t="s">
        <v>1775</v>
      </c>
      <c r="C166" s="157" t="s">
        <v>1776</v>
      </c>
      <c r="D166" s="157" t="s">
        <v>1777</v>
      </c>
      <c r="E166" s="186" t="s">
        <v>1778</v>
      </c>
      <c r="F166" s="186"/>
      <c r="G166" s="153" t="s">
        <v>1779</v>
      </c>
      <c r="H166" s="152" t="s">
        <v>1780</v>
      </c>
      <c r="I166" s="152" t="s">
        <v>1781</v>
      </c>
      <c r="J166" s="152" t="s">
        <v>89</v>
      </c>
    </row>
    <row r="167" spans="1:10" ht="51" x14ac:dyDescent="0.25">
      <c r="A167" s="158" t="s">
        <v>1461</v>
      </c>
      <c r="B167" s="138" t="s">
        <v>1217</v>
      </c>
      <c r="C167" s="158" t="s">
        <v>8</v>
      </c>
      <c r="D167" s="158" t="s">
        <v>225</v>
      </c>
      <c r="E167" s="187" t="s">
        <v>1798</v>
      </c>
      <c r="F167" s="187"/>
      <c r="G167" s="139" t="s">
        <v>763</v>
      </c>
      <c r="H167" s="140">
        <v>1</v>
      </c>
      <c r="I167" s="141">
        <v>843.28</v>
      </c>
      <c r="J167" s="141">
        <v>843.28</v>
      </c>
    </row>
    <row r="168" spans="1:10" ht="63.75" x14ac:dyDescent="0.25">
      <c r="A168" s="154" t="s">
        <v>949</v>
      </c>
      <c r="B168" s="142" t="s">
        <v>1833</v>
      </c>
      <c r="C168" s="154" t="s">
        <v>8</v>
      </c>
      <c r="D168" s="154" t="s">
        <v>226</v>
      </c>
      <c r="E168" s="188" t="s">
        <v>1798</v>
      </c>
      <c r="F168" s="188"/>
      <c r="G168" s="143" t="s">
        <v>763</v>
      </c>
      <c r="H168" s="144">
        <v>0.51359999999999995</v>
      </c>
      <c r="I168" s="145">
        <v>131.44999999999999</v>
      </c>
      <c r="J168" s="145">
        <v>67.510000000000005</v>
      </c>
    </row>
    <row r="169" spans="1:10" ht="51" x14ac:dyDescent="0.25">
      <c r="A169" s="154" t="s">
        <v>949</v>
      </c>
      <c r="B169" s="142" t="s">
        <v>1836</v>
      </c>
      <c r="C169" s="154" t="s">
        <v>8</v>
      </c>
      <c r="D169" s="154" t="s">
        <v>231</v>
      </c>
      <c r="E169" s="188" t="s">
        <v>1798</v>
      </c>
      <c r="F169" s="188"/>
      <c r="G169" s="143" t="s">
        <v>763</v>
      </c>
      <c r="H169" s="144">
        <v>0.62549999999999994</v>
      </c>
      <c r="I169" s="145">
        <v>196.22</v>
      </c>
      <c r="J169" s="145">
        <v>122.73</v>
      </c>
    </row>
    <row r="170" spans="1:10" ht="51" x14ac:dyDescent="0.25">
      <c r="A170" s="154" t="s">
        <v>949</v>
      </c>
      <c r="B170" s="142" t="s">
        <v>1835</v>
      </c>
      <c r="C170" s="154" t="s">
        <v>8</v>
      </c>
      <c r="D170" s="154" t="s">
        <v>227</v>
      </c>
      <c r="E170" s="188" t="s">
        <v>1798</v>
      </c>
      <c r="F170" s="188"/>
      <c r="G170" s="143" t="s">
        <v>763</v>
      </c>
      <c r="H170" s="144">
        <v>0.59109999999999996</v>
      </c>
      <c r="I170" s="145">
        <v>134.05000000000001</v>
      </c>
      <c r="J170" s="145">
        <v>79.23</v>
      </c>
    </row>
    <row r="171" spans="1:10" ht="63.75" x14ac:dyDescent="0.25">
      <c r="A171" s="154" t="s">
        <v>949</v>
      </c>
      <c r="B171" s="142" t="s">
        <v>1831</v>
      </c>
      <c r="C171" s="154" t="s">
        <v>8</v>
      </c>
      <c r="D171" s="154" t="s">
        <v>230</v>
      </c>
      <c r="E171" s="188" t="s">
        <v>1798</v>
      </c>
      <c r="F171" s="188"/>
      <c r="G171" s="143" t="s">
        <v>763</v>
      </c>
      <c r="H171" s="144">
        <v>0.80230000000000001</v>
      </c>
      <c r="I171" s="145">
        <v>155.69</v>
      </c>
      <c r="J171" s="145">
        <v>124.91</v>
      </c>
    </row>
    <row r="172" spans="1:10" ht="76.5" x14ac:dyDescent="0.25">
      <c r="A172" s="154" t="s">
        <v>949</v>
      </c>
      <c r="B172" s="142" t="s">
        <v>1839</v>
      </c>
      <c r="C172" s="154" t="s">
        <v>8</v>
      </c>
      <c r="D172" s="154" t="s">
        <v>643</v>
      </c>
      <c r="E172" s="188" t="s">
        <v>1838</v>
      </c>
      <c r="F172" s="188"/>
      <c r="G172" s="143" t="s">
        <v>763</v>
      </c>
      <c r="H172" s="144">
        <v>1.7192000000000001</v>
      </c>
      <c r="I172" s="145">
        <v>51.34</v>
      </c>
      <c r="J172" s="145">
        <v>88.26</v>
      </c>
    </row>
    <row r="173" spans="1:10" ht="76.5" x14ac:dyDescent="0.25">
      <c r="A173" s="154" t="s">
        <v>949</v>
      </c>
      <c r="B173" s="142" t="s">
        <v>1837</v>
      </c>
      <c r="C173" s="154" t="s">
        <v>8</v>
      </c>
      <c r="D173" s="154" t="s">
        <v>642</v>
      </c>
      <c r="E173" s="188" t="s">
        <v>1838</v>
      </c>
      <c r="F173" s="188"/>
      <c r="G173" s="143" t="s">
        <v>763</v>
      </c>
      <c r="H173" s="144">
        <v>1.7192000000000001</v>
      </c>
      <c r="I173" s="145">
        <v>18.43</v>
      </c>
      <c r="J173" s="145">
        <v>31.68</v>
      </c>
    </row>
    <row r="174" spans="1:10" ht="76.5" x14ac:dyDescent="0.25">
      <c r="A174" s="154" t="s">
        <v>949</v>
      </c>
      <c r="B174" s="142" t="s">
        <v>1840</v>
      </c>
      <c r="C174" s="154" t="s">
        <v>8</v>
      </c>
      <c r="D174" s="154" t="s">
        <v>658</v>
      </c>
      <c r="E174" s="188" t="s">
        <v>1841</v>
      </c>
      <c r="F174" s="188"/>
      <c r="G174" s="143" t="s">
        <v>763</v>
      </c>
      <c r="H174" s="144">
        <v>6.6199999999999995E-2</v>
      </c>
      <c r="I174" s="145">
        <v>783.56</v>
      </c>
      <c r="J174" s="145">
        <v>51.87</v>
      </c>
    </row>
    <row r="175" spans="1:10" ht="51" x14ac:dyDescent="0.25">
      <c r="A175" s="154" t="s">
        <v>949</v>
      </c>
      <c r="B175" s="142" t="s">
        <v>1623</v>
      </c>
      <c r="C175" s="154" t="s">
        <v>8</v>
      </c>
      <c r="D175" s="154" t="s">
        <v>659</v>
      </c>
      <c r="E175" s="188" t="s">
        <v>1841</v>
      </c>
      <c r="F175" s="188"/>
      <c r="G175" s="143" t="s">
        <v>763</v>
      </c>
      <c r="H175" s="144">
        <v>0.153</v>
      </c>
      <c r="I175" s="145">
        <v>721.35</v>
      </c>
      <c r="J175" s="145">
        <v>110.36</v>
      </c>
    </row>
    <row r="176" spans="1:10" ht="38.25" x14ac:dyDescent="0.25">
      <c r="A176" s="154" t="s">
        <v>949</v>
      </c>
      <c r="B176" s="142" t="s">
        <v>1595</v>
      </c>
      <c r="C176" s="154" t="s">
        <v>8</v>
      </c>
      <c r="D176" s="154" t="s">
        <v>662</v>
      </c>
      <c r="E176" s="188" t="s">
        <v>1815</v>
      </c>
      <c r="F176" s="188"/>
      <c r="G176" s="143" t="s">
        <v>763</v>
      </c>
      <c r="H176" s="144">
        <v>9.2999999999999992E-3</v>
      </c>
      <c r="I176" s="145">
        <v>15.45</v>
      </c>
      <c r="J176" s="145">
        <v>0.14000000000000001</v>
      </c>
    </row>
    <row r="177" spans="1:10" ht="38.25" x14ac:dyDescent="0.25">
      <c r="A177" s="154" t="s">
        <v>949</v>
      </c>
      <c r="B177" s="142" t="s">
        <v>1842</v>
      </c>
      <c r="C177" s="154" t="s">
        <v>8</v>
      </c>
      <c r="D177" s="154" t="s">
        <v>663</v>
      </c>
      <c r="E177" s="188" t="s">
        <v>1815</v>
      </c>
      <c r="F177" s="188"/>
      <c r="G177" s="143" t="s">
        <v>763</v>
      </c>
      <c r="H177" s="144">
        <v>1.5109999999999999</v>
      </c>
      <c r="I177" s="145">
        <v>25.76</v>
      </c>
      <c r="J177" s="145">
        <v>38.92</v>
      </c>
    </row>
    <row r="178" spans="1:10" ht="63.75" x14ac:dyDescent="0.25">
      <c r="A178" s="154" t="s">
        <v>949</v>
      </c>
      <c r="B178" s="142" t="s">
        <v>1845</v>
      </c>
      <c r="C178" s="154" t="s">
        <v>8</v>
      </c>
      <c r="D178" s="154" t="s">
        <v>675</v>
      </c>
      <c r="E178" s="188" t="s">
        <v>1815</v>
      </c>
      <c r="F178" s="188"/>
      <c r="G178" s="143" t="s">
        <v>951</v>
      </c>
      <c r="H178" s="144">
        <v>4.1700000000000001E-2</v>
      </c>
      <c r="I178" s="145">
        <v>809.93</v>
      </c>
      <c r="J178" s="145">
        <v>33.770000000000003</v>
      </c>
    </row>
    <row r="179" spans="1:10" ht="51" x14ac:dyDescent="0.25">
      <c r="A179" s="154" t="s">
        <v>949</v>
      </c>
      <c r="B179" s="142" t="s">
        <v>1848</v>
      </c>
      <c r="C179" s="154" t="s">
        <v>8</v>
      </c>
      <c r="D179" s="154" t="s">
        <v>196</v>
      </c>
      <c r="E179" s="188" t="s">
        <v>1844</v>
      </c>
      <c r="F179" s="188"/>
      <c r="G179" s="143" t="s">
        <v>12</v>
      </c>
      <c r="H179" s="144">
        <v>0.67549999999999999</v>
      </c>
      <c r="I179" s="145">
        <v>2.79</v>
      </c>
      <c r="J179" s="145">
        <v>1.88</v>
      </c>
    </row>
    <row r="180" spans="1:10" ht="51" x14ac:dyDescent="0.25">
      <c r="A180" s="154" t="s">
        <v>949</v>
      </c>
      <c r="B180" s="142" t="s">
        <v>1843</v>
      </c>
      <c r="C180" s="154" t="s">
        <v>8</v>
      </c>
      <c r="D180" s="154" t="s">
        <v>301</v>
      </c>
      <c r="E180" s="188" t="s">
        <v>1844</v>
      </c>
      <c r="F180" s="188"/>
      <c r="G180" s="143" t="s">
        <v>12</v>
      </c>
      <c r="H180" s="144">
        <v>0.17219999999999999</v>
      </c>
      <c r="I180" s="145">
        <v>9.08</v>
      </c>
      <c r="J180" s="145">
        <v>1.56</v>
      </c>
    </row>
    <row r="181" spans="1:10" ht="51" x14ac:dyDescent="0.25">
      <c r="A181" s="154" t="s">
        <v>949</v>
      </c>
      <c r="B181" s="142" t="s">
        <v>1849</v>
      </c>
      <c r="C181" s="154" t="s">
        <v>8</v>
      </c>
      <c r="D181" s="154" t="s">
        <v>320</v>
      </c>
      <c r="E181" s="188" t="s">
        <v>1844</v>
      </c>
      <c r="F181" s="188"/>
      <c r="G181" s="143" t="s">
        <v>198</v>
      </c>
      <c r="H181" s="144">
        <v>0.13250000000000001</v>
      </c>
      <c r="I181" s="145">
        <v>20.94</v>
      </c>
      <c r="J181" s="145">
        <v>2.77</v>
      </c>
    </row>
    <row r="182" spans="1:10" ht="51" x14ac:dyDescent="0.25">
      <c r="A182" s="154" t="s">
        <v>949</v>
      </c>
      <c r="B182" s="142" t="s">
        <v>1846</v>
      </c>
      <c r="C182" s="154" t="s">
        <v>8</v>
      </c>
      <c r="D182" s="154" t="s">
        <v>299</v>
      </c>
      <c r="E182" s="188" t="s">
        <v>1844</v>
      </c>
      <c r="F182" s="188"/>
      <c r="G182" s="143" t="s">
        <v>12</v>
      </c>
      <c r="H182" s="144">
        <v>0.13250000000000001</v>
      </c>
      <c r="I182" s="145">
        <v>8.7100000000000009</v>
      </c>
      <c r="J182" s="145">
        <v>1.1499999999999999</v>
      </c>
    </row>
    <row r="183" spans="1:10" ht="63.75" x14ac:dyDescent="0.25">
      <c r="A183" s="154" t="s">
        <v>949</v>
      </c>
      <c r="B183" s="142" t="s">
        <v>1874</v>
      </c>
      <c r="C183" s="154" t="s">
        <v>8</v>
      </c>
      <c r="D183" s="154" t="s">
        <v>295</v>
      </c>
      <c r="E183" s="188" t="s">
        <v>1844</v>
      </c>
      <c r="F183" s="188"/>
      <c r="G183" s="143" t="s">
        <v>12</v>
      </c>
      <c r="H183" s="144">
        <v>6.6199999999999995E-2</v>
      </c>
      <c r="I183" s="145">
        <v>6.93</v>
      </c>
      <c r="J183" s="145">
        <v>0.45</v>
      </c>
    </row>
    <row r="184" spans="1:10" ht="63.75" x14ac:dyDescent="0.25">
      <c r="A184" s="154" t="s">
        <v>949</v>
      </c>
      <c r="B184" s="142" t="s">
        <v>1855</v>
      </c>
      <c r="C184" s="154" t="s">
        <v>8</v>
      </c>
      <c r="D184" s="154" t="s">
        <v>687</v>
      </c>
      <c r="E184" s="188" t="s">
        <v>1844</v>
      </c>
      <c r="F184" s="188"/>
      <c r="G184" s="143" t="s">
        <v>198</v>
      </c>
      <c r="H184" s="144">
        <v>6.6199999999999995E-2</v>
      </c>
      <c r="I184" s="145">
        <v>217.8</v>
      </c>
      <c r="J184" s="145">
        <v>14.41</v>
      </c>
    </row>
    <row r="185" spans="1:10" ht="63.75" x14ac:dyDescent="0.25">
      <c r="A185" s="154" t="s">
        <v>949</v>
      </c>
      <c r="B185" s="142" t="s">
        <v>1576</v>
      </c>
      <c r="C185" s="154" t="s">
        <v>8</v>
      </c>
      <c r="D185" s="154" t="s">
        <v>331</v>
      </c>
      <c r="E185" s="188" t="s">
        <v>1844</v>
      </c>
      <c r="F185" s="188"/>
      <c r="G185" s="143" t="s">
        <v>198</v>
      </c>
      <c r="H185" s="144">
        <v>6.6199999999999995E-2</v>
      </c>
      <c r="I185" s="145">
        <v>37.380000000000003</v>
      </c>
      <c r="J185" s="145">
        <v>2.4700000000000002</v>
      </c>
    </row>
    <row r="186" spans="1:10" ht="89.25" x14ac:dyDescent="0.25">
      <c r="A186" s="154" t="s">
        <v>949</v>
      </c>
      <c r="B186" s="142" t="s">
        <v>1857</v>
      </c>
      <c r="C186" s="154" t="s">
        <v>8</v>
      </c>
      <c r="D186" s="154" t="s">
        <v>427</v>
      </c>
      <c r="E186" s="188" t="s">
        <v>1801</v>
      </c>
      <c r="F186" s="188"/>
      <c r="G186" s="143" t="s">
        <v>12</v>
      </c>
      <c r="H186" s="144">
        <v>0.13250000000000001</v>
      </c>
      <c r="I186" s="145">
        <v>2.99</v>
      </c>
      <c r="J186" s="145">
        <v>0.39</v>
      </c>
    </row>
    <row r="187" spans="1:10" ht="63.75" x14ac:dyDescent="0.25">
      <c r="A187" s="154" t="s">
        <v>949</v>
      </c>
      <c r="B187" s="142" t="s">
        <v>1858</v>
      </c>
      <c r="C187" s="154" t="s">
        <v>8</v>
      </c>
      <c r="D187" s="154" t="s">
        <v>428</v>
      </c>
      <c r="E187" s="188" t="s">
        <v>1801</v>
      </c>
      <c r="F187" s="188"/>
      <c r="G187" s="143" t="s">
        <v>12</v>
      </c>
      <c r="H187" s="144">
        <v>0.17219999999999999</v>
      </c>
      <c r="I187" s="145">
        <v>1.51</v>
      </c>
      <c r="J187" s="145">
        <v>0.26</v>
      </c>
    </row>
    <row r="188" spans="1:10" ht="38.25" x14ac:dyDescent="0.25">
      <c r="A188" s="154" t="s">
        <v>949</v>
      </c>
      <c r="B188" s="142" t="s">
        <v>1859</v>
      </c>
      <c r="C188" s="154" t="s">
        <v>8</v>
      </c>
      <c r="D188" s="154" t="s">
        <v>717</v>
      </c>
      <c r="E188" s="188" t="s">
        <v>1860</v>
      </c>
      <c r="F188" s="188"/>
      <c r="G188" s="143" t="s">
        <v>951</v>
      </c>
      <c r="H188" s="144">
        <v>4.0399999999999998E-2</v>
      </c>
      <c r="I188" s="145">
        <v>66.569999999999993</v>
      </c>
      <c r="J188" s="145">
        <v>2.68</v>
      </c>
    </row>
    <row r="189" spans="1:10" ht="25.5" x14ac:dyDescent="0.25">
      <c r="A189" s="154" t="s">
        <v>949</v>
      </c>
      <c r="B189" s="142" t="s">
        <v>1861</v>
      </c>
      <c r="C189" s="154" t="s">
        <v>8</v>
      </c>
      <c r="D189" s="154" t="s">
        <v>188</v>
      </c>
      <c r="E189" s="188" t="s">
        <v>1860</v>
      </c>
      <c r="F189" s="188"/>
      <c r="G189" s="143" t="s">
        <v>951</v>
      </c>
      <c r="H189" s="144">
        <v>1.06E-2</v>
      </c>
      <c r="I189" s="145">
        <v>40.36</v>
      </c>
      <c r="J189" s="145">
        <v>0.42</v>
      </c>
    </row>
    <row r="190" spans="1:10" ht="38.25" x14ac:dyDescent="0.25">
      <c r="A190" s="154" t="s">
        <v>949</v>
      </c>
      <c r="B190" s="142" t="s">
        <v>1250</v>
      </c>
      <c r="C190" s="154" t="s">
        <v>8</v>
      </c>
      <c r="D190" s="154" t="s">
        <v>138</v>
      </c>
      <c r="E190" s="188" t="s">
        <v>1862</v>
      </c>
      <c r="F190" s="188"/>
      <c r="G190" s="143" t="s">
        <v>763</v>
      </c>
      <c r="H190" s="144">
        <v>5.0648999999999997</v>
      </c>
      <c r="I190" s="145">
        <v>12.69</v>
      </c>
      <c r="J190" s="145">
        <v>64.27</v>
      </c>
    </row>
    <row r="191" spans="1:10" ht="63.75" x14ac:dyDescent="0.25">
      <c r="A191" s="155" t="s">
        <v>950</v>
      </c>
      <c r="B191" s="148" t="s">
        <v>1865</v>
      </c>
      <c r="C191" s="155" t="s">
        <v>8</v>
      </c>
      <c r="D191" s="155" t="s">
        <v>554</v>
      </c>
      <c r="E191" s="185" t="s">
        <v>1808</v>
      </c>
      <c r="F191" s="185"/>
      <c r="G191" s="149" t="s">
        <v>198</v>
      </c>
      <c r="H191" s="150">
        <v>6.6199999999999995E-2</v>
      </c>
      <c r="I191" s="151">
        <v>18</v>
      </c>
      <c r="J191" s="151">
        <v>1.19</v>
      </c>
    </row>
    <row r="192" spans="1:10" x14ac:dyDescent="0.25">
      <c r="A192" s="156"/>
      <c r="B192" s="156"/>
      <c r="C192" s="156"/>
      <c r="D192" s="156"/>
      <c r="E192" s="156" t="s">
        <v>1792</v>
      </c>
      <c r="F192" s="146">
        <v>129.35</v>
      </c>
      <c r="G192" s="156" t="s">
        <v>1793</v>
      </c>
      <c r="H192" s="146">
        <v>0</v>
      </c>
      <c r="I192" s="156" t="s">
        <v>1794</v>
      </c>
      <c r="J192" s="146">
        <v>129.35</v>
      </c>
    </row>
    <row r="193" spans="1:10" ht="13.5" thickBot="1" x14ac:dyDescent="0.3">
      <c r="A193" s="156"/>
      <c r="B193" s="156"/>
      <c r="C193" s="156"/>
      <c r="D193" s="156"/>
      <c r="E193" s="156" t="s">
        <v>1795</v>
      </c>
      <c r="F193" s="146">
        <v>0</v>
      </c>
      <c r="G193" s="156"/>
      <c r="H193" s="181" t="s">
        <v>1796</v>
      </c>
      <c r="I193" s="181"/>
      <c r="J193" s="146">
        <v>843.28</v>
      </c>
    </row>
    <row r="194" spans="1:10" ht="13.5" thickTop="1" x14ac:dyDescent="0.25">
      <c r="A194" s="147"/>
      <c r="B194" s="147"/>
      <c r="C194" s="147"/>
      <c r="D194" s="147"/>
      <c r="E194" s="147"/>
      <c r="F194" s="147"/>
      <c r="G194" s="147"/>
      <c r="H194" s="147"/>
      <c r="I194" s="147"/>
      <c r="J194" s="147"/>
    </row>
    <row r="195" spans="1:10" x14ac:dyDescent="0.25">
      <c r="A195" s="157" t="s">
        <v>1875</v>
      </c>
      <c r="B195" s="152" t="s">
        <v>1775</v>
      </c>
      <c r="C195" s="157" t="s">
        <v>1776</v>
      </c>
      <c r="D195" s="157" t="s">
        <v>1777</v>
      </c>
      <c r="E195" s="186" t="s">
        <v>1778</v>
      </c>
      <c r="F195" s="186"/>
      <c r="G195" s="153" t="s">
        <v>1779</v>
      </c>
      <c r="H195" s="152" t="s">
        <v>1780</v>
      </c>
      <c r="I195" s="152" t="s">
        <v>1781</v>
      </c>
      <c r="J195" s="152" t="s">
        <v>89</v>
      </c>
    </row>
    <row r="196" spans="1:10" ht="63.75" x14ac:dyDescent="0.25">
      <c r="A196" s="158" t="s">
        <v>1461</v>
      </c>
      <c r="B196" s="138" t="s">
        <v>1218</v>
      </c>
      <c r="C196" s="158" t="s">
        <v>8</v>
      </c>
      <c r="D196" s="158" t="s">
        <v>201</v>
      </c>
      <c r="E196" s="187" t="s">
        <v>1798</v>
      </c>
      <c r="F196" s="187"/>
      <c r="G196" s="139" t="s">
        <v>763</v>
      </c>
      <c r="H196" s="140">
        <v>1</v>
      </c>
      <c r="I196" s="141">
        <v>1077.81</v>
      </c>
      <c r="J196" s="141">
        <v>1077.81</v>
      </c>
    </row>
    <row r="197" spans="1:10" ht="63.75" x14ac:dyDescent="0.25">
      <c r="A197" s="154" t="s">
        <v>949</v>
      </c>
      <c r="B197" s="142" t="s">
        <v>1830</v>
      </c>
      <c r="C197" s="154" t="s">
        <v>8</v>
      </c>
      <c r="D197" s="154" t="s">
        <v>228</v>
      </c>
      <c r="E197" s="188" t="s">
        <v>1798</v>
      </c>
      <c r="F197" s="188"/>
      <c r="G197" s="143" t="s">
        <v>763</v>
      </c>
      <c r="H197" s="144">
        <v>0.15809999999999999</v>
      </c>
      <c r="I197" s="145">
        <v>116.53</v>
      </c>
      <c r="J197" s="145">
        <v>18.420000000000002</v>
      </c>
    </row>
    <row r="198" spans="1:10" ht="63.75" x14ac:dyDescent="0.25">
      <c r="A198" s="154" t="s">
        <v>949</v>
      </c>
      <c r="B198" s="142" t="s">
        <v>1831</v>
      </c>
      <c r="C198" s="154" t="s">
        <v>8</v>
      </c>
      <c r="D198" s="154" t="s">
        <v>230</v>
      </c>
      <c r="E198" s="188" t="s">
        <v>1798</v>
      </c>
      <c r="F198" s="188"/>
      <c r="G198" s="143" t="s">
        <v>763</v>
      </c>
      <c r="H198" s="144">
        <v>0.46539999999999998</v>
      </c>
      <c r="I198" s="145">
        <v>155.69</v>
      </c>
      <c r="J198" s="145">
        <v>72.45</v>
      </c>
    </row>
    <row r="199" spans="1:10" ht="63.75" x14ac:dyDescent="0.25">
      <c r="A199" s="154" t="s">
        <v>949</v>
      </c>
      <c r="B199" s="142" t="s">
        <v>1829</v>
      </c>
      <c r="C199" s="154" t="s">
        <v>8</v>
      </c>
      <c r="D199" s="154" t="s">
        <v>232</v>
      </c>
      <c r="E199" s="188" t="s">
        <v>1798</v>
      </c>
      <c r="F199" s="188"/>
      <c r="G199" s="143" t="s">
        <v>763</v>
      </c>
      <c r="H199" s="144">
        <v>0.247</v>
      </c>
      <c r="I199" s="145">
        <v>134.88999999999999</v>
      </c>
      <c r="J199" s="145">
        <v>33.31</v>
      </c>
    </row>
    <row r="200" spans="1:10" ht="51" x14ac:dyDescent="0.25">
      <c r="A200" s="154" t="s">
        <v>949</v>
      </c>
      <c r="B200" s="142" t="s">
        <v>1836</v>
      </c>
      <c r="C200" s="154" t="s">
        <v>8</v>
      </c>
      <c r="D200" s="154" t="s">
        <v>231</v>
      </c>
      <c r="E200" s="188" t="s">
        <v>1798</v>
      </c>
      <c r="F200" s="188"/>
      <c r="G200" s="143" t="s">
        <v>763</v>
      </c>
      <c r="H200" s="144">
        <v>0.3629</v>
      </c>
      <c r="I200" s="145">
        <v>196.22</v>
      </c>
      <c r="J200" s="145">
        <v>71.2</v>
      </c>
    </row>
    <row r="201" spans="1:10" ht="51" x14ac:dyDescent="0.25">
      <c r="A201" s="154" t="s">
        <v>949</v>
      </c>
      <c r="B201" s="142" t="s">
        <v>1832</v>
      </c>
      <c r="C201" s="154" t="s">
        <v>8</v>
      </c>
      <c r="D201" s="154" t="s">
        <v>233</v>
      </c>
      <c r="E201" s="188" t="s">
        <v>1798</v>
      </c>
      <c r="F201" s="188"/>
      <c r="G201" s="143" t="s">
        <v>763</v>
      </c>
      <c r="H201" s="144">
        <v>0.19259999999999999</v>
      </c>
      <c r="I201" s="145">
        <v>166.3</v>
      </c>
      <c r="J201" s="145">
        <v>32.020000000000003</v>
      </c>
    </row>
    <row r="202" spans="1:10" ht="51" x14ac:dyDescent="0.25">
      <c r="A202" s="154" t="s">
        <v>949</v>
      </c>
      <c r="B202" s="142" t="s">
        <v>1835</v>
      </c>
      <c r="C202" s="154" t="s">
        <v>8</v>
      </c>
      <c r="D202" s="154" t="s">
        <v>227</v>
      </c>
      <c r="E202" s="188" t="s">
        <v>1798</v>
      </c>
      <c r="F202" s="188"/>
      <c r="G202" s="143" t="s">
        <v>763</v>
      </c>
      <c r="H202" s="144">
        <v>0.34289999999999998</v>
      </c>
      <c r="I202" s="145">
        <v>134.05000000000001</v>
      </c>
      <c r="J202" s="145">
        <v>45.96</v>
      </c>
    </row>
    <row r="203" spans="1:10" ht="51" x14ac:dyDescent="0.25">
      <c r="A203" s="154" t="s">
        <v>949</v>
      </c>
      <c r="B203" s="142" t="s">
        <v>1834</v>
      </c>
      <c r="C203" s="154" t="s">
        <v>8</v>
      </c>
      <c r="D203" s="154" t="s">
        <v>229</v>
      </c>
      <c r="E203" s="188" t="s">
        <v>1798</v>
      </c>
      <c r="F203" s="188"/>
      <c r="G203" s="143" t="s">
        <v>763</v>
      </c>
      <c r="H203" s="144">
        <v>0.182</v>
      </c>
      <c r="I203" s="145">
        <v>118.39</v>
      </c>
      <c r="J203" s="145">
        <v>21.54</v>
      </c>
    </row>
    <row r="204" spans="1:10" ht="63.75" x14ac:dyDescent="0.25">
      <c r="A204" s="154" t="s">
        <v>949</v>
      </c>
      <c r="B204" s="142" t="s">
        <v>1833</v>
      </c>
      <c r="C204" s="154" t="s">
        <v>8</v>
      </c>
      <c r="D204" s="154" t="s">
        <v>226</v>
      </c>
      <c r="E204" s="188" t="s">
        <v>1798</v>
      </c>
      <c r="F204" s="188"/>
      <c r="G204" s="143" t="s">
        <v>763</v>
      </c>
      <c r="H204" s="144">
        <v>0.2979</v>
      </c>
      <c r="I204" s="145">
        <v>131.44999999999999</v>
      </c>
      <c r="J204" s="145">
        <v>39.15</v>
      </c>
    </row>
    <row r="205" spans="1:10" ht="76.5" x14ac:dyDescent="0.25">
      <c r="A205" s="154" t="s">
        <v>949</v>
      </c>
      <c r="B205" s="142" t="s">
        <v>1839</v>
      </c>
      <c r="C205" s="154" t="s">
        <v>8</v>
      </c>
      <c r="D205" s="154" t="s">
        <v>643</v>
      </c>
      <c r="E205" s="188" t="s">
        <v>1838</v>
      </c>
      <c r="F205" s="188"/>
      <c r="G205" s="143" t="s">
        <v>763</v>
      </c>
      <c r="H205" s="144">
        <v>1.3621000000000001</v>
      </c>
      <c r="I205" s="145">
        <v>51.34</v>
      </c>
      <c r="J205" s="145">
        <v>69.930000000000007</v>
      </c>
    </row>
    <row r="206" spans="1:10" ht="76.5" x14ac:dyDescent="0.25">
      <c r="A206" s="154" t="s">
        <v>949</v>
      </c>
      <c r="B206" s="142" t="s">
        <v>1837</v>
      </c>
      <c r="C206" s="154" t="s">
        <v>8</v>
      </c>
      <c r="D206" s="154" t="s">
        <v>642</v>
      </c>
      <c r="E206" s="188" t="s">
        <v>1838</v>
      </c>
      <c r="F206" s="188"/>
      <c r="G206" s="143" t="s">
        <v>763</v>
      </c>
      <c r="H206" s="144">
        <v>1.3621000000000001</v>
      </c>
      <c r="I206" s="145">
        <v>18.43</v>
      </c>
      <c r="J206" s="145">
        <v>25.1</v>
      </c>
    </row>
    <row r="207" spans="1:10" ht="63.75" x14ac:dyDescent="0.25">
      <c r="A207" s="154" t="s">
        <v>949</v>
      </c>
      <c r="B207" s="142" t="s">
        <v>1877</v>
      </c>
      <c r="C207" s="154" t="s">
        <v>8</v>
      </c>
      <c r="D207" s="154" t="s">
        <v>655</v>
      </c>
      <c r="E207" s="188" t="s">
        <v>1841</v>
      </c>
      <c r="F207" s="188"/>
      <c r="G207" s="143" t="s">
        <v>198</v>
      </c>
      <c r="H207" s="144">
        <v>5.7799999999999997E-2</v>
      </c>
      <c r="I207" s="145">
        <v>317.29000000000002</v>
      </c>
      <c r="J207" s="145">
        <v>18.329999999999998</v>
      </c>
    </row>
    <row r="208" spans="1:10" ht="63.75" x14ac:dyDescent="0.25">
      <c r="A208" s="154" t="s">
        <v>949</v>
      </c>
      <c r="B208" s="142" t="s">
        <v>1876</v>
      </c>
      <c r="C208" s="154" t="s">
        <v>8</v>
      </c>
      <c r="D208" s="154" t="s">
        <v>654</v>
      </c>
      <c r="E208" s="188" t="s">
        <v>1841</v>
      </c>
      <c r="F208" s="188"/>
      <c r="G208" s="143" t="s">
        <v>198</v>
      </c>
      <c r="H208" s="144">
        <v>3.85E-2</v>
      </c>
      <c r="I208" s="145">
        <v>290.91000000000003</v>
      </c>
      <c r="J208" s="145">
        <v>11.2</v>
      </c>
    </row>
    <row r="209" spans="1:10" ht="102" x14ac:dyDescent="0.25">
      <c r="A209" s="154" t="s">
        <v>949</v>
      </c>
      <c r="B209" s="142" t="s">
        <v>1878</v>
      </c>
      <c r="C209" s="154" t="s">
        <v>8</v>
      </c>
      <c r="D209" s="154" t="s">
        <v>657</v>
      </c>
      <c r="E209" s="188" t="s">
        <v>1841</v>
      </c>
      <c r="F209" s="188"/>
      <c r="G209" s="143" t="s">
        <v>763</v>
      </c>
      <c r="H209" s="144">
        <v>9.64E-2</v>
      </c>
      <c r="I209" s="145">
        <v>971.57</v>
      </c>
      <c r="J209" s="145">
        <v>93.65</v>
      </c>
    </row>
    <row r="210" spans="1:10" ht="76.5" x14ac:dyDescent="0.25">
      <c r="A210" s="154" t="s">
        <v>949</v>
      </c>
      <c r="B210" s="142" t="s">
        <v>1840</v>
      </c>
      <c r="C210" s="154" t="s">
        <v>8</v>
      </c>
      <c r="D210" s="154" t="s">
        <v>658</v>
      </c>
      <c r="E210" s="188" t="s">
        <v>1841</v>
      </c>
      <c r="F210" s="188"/>
      <c r="G210" s="143" t="s">
        <v>763</v>
      </c>
      <c r="H210" s="144">
        <v>2.8899999999999999E-2</v>
      </c>
      <c r="I210" s="145">
        <v>783.56</v>
      </c>
      <c r="J210" s="145">
        <v>22.64</v>
      </c>
    </row>
    <row r="211" spans="1:10" ht="51" x14ac:dyDescent="0.25">
      <c r="A211" s="154" t="s">
        <v>949</v>
      </c>
      <c r="B211" s="142" t="s">
        <v>1623</v>
      </c>
      <c r="C211" s="154" t="s">
        <v>8</v>
      </c>
      <c r="D211" s="154" t="s">
        <v>659</v>
      </c>
      <c r="E211" s="188" t="s">
        <v>1841</v>
      </c>
      <c r="F211" s="188"/>
      <c r="G211" s="143" t="s">
        <v>763</v>
      </c>
      <c r="H211" s="144">
        <v>3.2399999999999998E-2</v>
      </c>
      <c r="I211" s="145">
        <v>721.35</v>
      </c>
      <c r="J211" s="145">
        <v>23.37</v>
      </c>
    </row>
    <row r="212" spans="1:10" ht="38.25" x14ac:dyDescent="0.25">
      <c r="A212" s="154" t="s">
        <v>949</v>
      </c>
      <c r="B212" s="142" t="s">
        <v>1842</v>
      </c>
      <c r="C212" s="154" t="s">
        <v>8</v>
      </c>
      <c r="D212" s="154" t="s">
        <v>663</v>
      </c>
      <c r="E212" s="188" t="s">
        <v>1815</v>
      </c>
      <c r="F212" s="188"/>
      <c r="G212" s="143" t="s">
        <v>763</v>
      </c>
      <c r="H212" s="144">
        <v>1.3559000000000001</v>
      </c>
      <c r="I212" s="145">
        <v>25.76</v>
      </c>
      <c r="J212" s="145">
        <v>34.92</v>
      </c>
    </row>
    <row r="213" spans="1:10" ht="38.25" x14ac:dyDescent="0.25">
      <c r="A213" s="154" t="s">
        <v>949</v>
      </c>
      <c r="B213" s="142" t="s">
        <v>1595</v>
      </c>
      <c r="C213" s="154" t="s">
        <v>8</v>
      </c>
      <c r="D213" s="154" t="s">
        <v>662</v>
      </c>
      <c r="E213" s="188" t="s">
        <v>1815</v>
      </c>
      <c r="F213" s="188"/>
      <c r="G213" s="143" t="s">
        <v>763</v>
      </c>
      <c r="H213" s="144">
        <v>5.4000000000000003E-3</v>
      </c>
      <c r="I213" s="145">
        <v>15.45</v>
      </c>
      <c r="J213" s="145">
        <v>0.08</v>
      </c>
    </row>
    <row r="214" spans="1:10" ht="63.75" x14ac:dyDescent="0.25">
      <c r="A214" s="154" t="s">
        <v>949</v>
      </c>
      <c r="B214" s="142" t="s">
        <v>1845</v>
      </c>
      <c r="C214" s="154" t="s">
        <v>8</v>
      </c>
      <c r="D214" s="154" t="s">
        <v>675</v>
      </c>
      <c r="E214" s="188" t="s">
        <v>1815</v>
      </c>
      <c r="F214" s="188"/>
      <c r="G214" s="143" t="s">
        <v>951</v>
      </c>
      <c r="H214" s="144">
        <v>2.3900000000000001E-2</v>
      </c>
      <c r="I214" s="145">
        <v>809.93</v>
      </c>
      <c r="J214" s="145">
        <v>19.350000000000001</v>
      </c>
    </row>
    <row r="215" spans="1:10" ht="51" x14ac:dyDescent="0.25">
      <c r="A215" s="154" t="s">
        <v>949</v>
      </c>
      <c r="B215" s="142" t="s">
        <v>1846</v>
      </c>
      <c r="C215" s="154" t="s">
        <v>8</v>
      </c>
      <c r="D215" s="154" t="s">
        <v>299</v>
      </c>
      <c r="E215" s="188" t="s">
        <v>1844</v>
      </c>
      <c r="F215" s="188"/>
      <c r="G215" s="143" t="s">
        <v>12</v>
      </c>
      <c r="H215" s="144">
        <v>0.53</v>
      </c>
      <c r="I215" s="145">
        <v>8.7100000000000009</v>
      </c>
      <c r="J215" s="145">
        <v>4.6100000000000003</v>
      </c>
    </row>
    <row r="216" spans="1:10" ht="51" x14ac:dyDescent="0.25">
      <c r="A216" s="154" t="s">
        <v>949</v>
      </c>
      <c r="B216" s="142" t="s">
        <v>1848</v>
      </c>
      <c r="C216" s="154" t="s">
        <v>8</v>
      </c>
      <c r="D216" s="154" t="s">
        <v>196</v>
      </c>
      <c r="E216" s="188" t="s">
        <v>1844</v>
      </c>
      <c r="F216" s="188"/>
      <c r="G216" s="143" t="s">
        <v>12</v>
      </c>
      <c r="H216" s="144">
        <v>1.4165000000000001</v>
      </c>
      <c r="I216" s="145">
        <v>2.79</v>
      </c>
      <c r="J216" s="145">
        <v>3.95</v>
      </c>
    </row>
    <row r="217" spans="1:10" ht="51" x14ac:dyDescent="0.25">
      <c r="A217" s="154" t="s">
        <v>949</v>
      </c>
      <c r="B217" s="142" t="s">
        <v>1234</v>
      </c>
      <c r="C217" s="154" t="s">
        <v>8</v>
      </c>
      <c r="D217" s="154" t="s">
        <v>144</v>
      </c>
      <c r="E217" s="188" t="s">
        <v>1844</v>
      </c>
      <c r="F217" s="188"/>
      <c r="G217" s="143" t="s">
        <v>12</v>
      </c>
      <c r="H217" s="144">
        <v>3.4689000000000001</v>
      </c>
      <c r="I217" s="145">
        <v>4.1100000000000003</v>
      </c>
      <c r="J217" s="145">
        <v>14.25</v>
      </c>
    </row>
    <row r="218" spans="1:10" ht="51" x14ac:dyDescent="0.25">
      <c r="A218" s="154" t="s">
        <v>949</v>
      </c>
      <c r="B218" s="142" t="s">
        <v>1233</v>
      </c>
      <c r="C218" s="154" t="s">
        <v>8</v>
      </c>
      <c r="D218" s="154" t="s">
        <v>145</v>
      </c>
      <c r="E218" s="188" t="s">
        <v>1844</v>
      </c>
      <c r="F218" s="188"/>
      <c r="G218" s="143" t="s">
        <v>12</v>
      </c>
      <c r="H218" s="144">
        <v>2.0234999999999999</v>
      </c>
      <c r="I218" s="145">
        <v>6.82</v>
      </c>
      <c r="J218" s="145">
        <v>13.8</v>
      </c>
    </row>
    <row r="219" spans="1:10" ht="38.25" x14ac:dyDescent="0.25">
      <c r="A219" s="154" t="s">
        <v>949</v>
      </c>
      <c r="B219" s="142" t="s">
        <v>1651</v>
      </c>
      <c r="C219" s="154" t="s">
        <v>8</v>
      </c>
      <c r="D219" s="154" t="s">
        <v>318</v>
      </c>
      <c r="E219" s="188" t="s">
        <v>1844</v>
      </c>
      <c r="F219" s="188"/>
      <c r="G219" s="143" t="s">
        <v>198</v>
      </c>
      <c r="H219" s="144">
        <v>0.1734</v>
      </c>
      <c r="I219" s="145">
        <v>9.51</v>
      </c>
      <c r="J219" s="145">
        <v>1.64</v>
      </c>
    </row>
    <row r="220" spans="1:10" ht="63.75" x14ac:dyDescent="0.25">
      <c r="A220" s="154" t="s">
        <v>949</v>
      </c>
      <c r="B220" s="142" t="s">
        <v>1870</v>
      </c>
      <c r="C220" s="154" t="s">
        <v>8</v>
      </c>
      <c r="D220" s="154" t="s">
        <v>676</v>
      </c>
      <c r="E220" s="188" t="s">
        <v>1844</v>
      </c>
      <c r="F220" s="188"/>
      <c r="G220" s="143" t="s">
        <v>198</v>
      </c>
      <c r="H220" s="144">
        <v>3.85E-2</v>
      </c>
      <c r="I220" s="145">
        <v>162.5</v>
      </c>
      <c r="J220" s="145">
        <v>6.25</v>
      </c>
    </row>
    <row r="221" spans="1:10" ht="76.5" x14ac:dyDescent="0.25">
      <c r="A221" s="154" t="s">
        <v>949</v>
      </c>
      <c r="B221" s="142" t="s">
        <v>1880</v>
      </c>
      <c r="C221" s="154" t="s">
        <v>8</v>
      </c>
      <c r="D221" s="154" t="s">
        <v>683</v>
      </c>
      <c r="E221" s="188" t="s">
        <v>1844</v>
      </c>
      <c r="F221" s="188"/>
      <c r="G221" s="143" t="s">
        <v>198</v>
      </c>
      <c r="H221" s="144">
        <v>1.9300000000000001E-2</v>
      </c>
      <c r="I221" s="145">
        <v>461.11</v>
      </c>
      <c r="J221" s="145">
        <v>8.89</v>
      </c>
    </row>
    <row r="222" spans="1:10" ht="63.75" x14ac:dyDescent="0.25">
      <c r="A222" s="154" t="s">
        <v>949</v>
      </c>
      <c r="B222" s="142" t="s">
        <v>1847</v>
      </c>
      <c r="C222" s="154" t="s">
        <v>8</v>
      </c>
      <c r="D222" s="154" t="s">
        <v>310</v>
      </c>
      <c r="E222" s="188" t="s">
        <v>1844</v>
      </c>
      <c r="F222" s="188"/>
      <c r="G222" s="143" t="s">
        <v>198</v>
      </c>
      <c r="H222" s="144">
        <v>0.19270000000000001</v>
      </c>
      <c r="I222" s="145">
        <v>10.87</v>
      </c>
      <c r="J222" s="145">
        <v>2.09</v>
      </c>
    </row>
    <row r="223" spans="1:10" ht="51" x14ac:dyDescent="0.25">
      <c r="A223" s="154" t="s">
        <v>949</v>
      </c>
      <c r="B223" s="142" t="s">
        <v>1851</v>
      </c>
      <c r="C223" s="154" t="s">
        <v>8</v>
      </c>
      <c r="D223" s="154" t="s">
        <v>321</v>
      </c>
      <c r="E223" s="188" t="s">
        <v>1844</v>
      </c>
      <c r="F223" s="188"/>
      <c r="G223" s="143" t="s">
        <v>198</v>
      </c>
      <c r="H223" s="144">
        <v>0.13489999999999999</v>
      </c>
      <c r="I223" s="145">
        <v>14</v>
      </c>
      <c r="J223" s="145">
        <v>1.88</v>
      </c>
    </row>
    <row r="224" spans="1:10" ht="51" x14ac:dyDescent="0.25">
      <c r="A224" s="154" t="s">
        <v>949</v>
      </c>
      <c r="B224" s="142" t="s">
        <v>1843</v>
      </c>
      <c r="C224" s="154" t="s">
        <v>8</v>
      </c>
      <c r="D224" s="154" t="s">
        <v>301</v>
      </c>
      <c r="E224" s="188" t="s">
        <v>1844</v>
      </c>
      <c r="F224" s="188"/>
      <c r="G224" s="143" t="s">
        <v>12</v>
      </c>
      <c r="H224" s="144">
        <v>1.7343999999999999</v>
      </c>
      <c r="I224" s="145">
        <v>9.08</v>
      </c>
      <c r="J224" s="145">
        <v>15.74</v>
      </c>
    </row>
    <row r="225" spans="1:10" ht="51" x14ac:dyDescent="0.25">
      <c r="A225" s="154" t="s">
        <v>949</v>
      </c>
      <c r="B225" s="142" t="s">
        <v>1849</v>
      </c>
      <c r="C225" s="154" t="s">
        <v>8</v>
      </c>
      <c r="D225" s="154" t="s">
        <v>320</v>
      </c>
      <c r="E225" s="188" t="s">
        <v>1844</v>
      </c>
      <c r="F225" s="188"/>
      <c r="G225" s="143" t="s">
        <v>198</v>
      </c>
      <c r="H225" s="144">
        <v>0.28910000000000002</v>
      </c>
      <c r="I225" s="145">
        <v>20.94</v>
      </c>
      <c r="J225" s="145">
        <v>6.05</v>
      </c>
    </row>
    <row r="226" spans="1:10" ht="51" x14ac:dyDescent="0.25">
      <c r="A226" s="154" t="s">
        <v>949</v>
      </c>
      <c r="B226" s="142" t="s">
        <v>1852</v>
      </c>
      <c r="C226" s="154" t="s">
        <v>8</v>
      </c>
      <c r="D226" s="154" t="s">
        <v>686</v>
      </c>
      <c r="E226" s="188" t="s">
        <v>1844</v>
      </c>
      <c r="F226" s="188"/>
      <c r="G226" s="143" t="s">
        <v>198</v>
      </c>
      <c r="H226" s="144">
        <v>0.1734</v>
      </c>
      <c r="I226" s="145">
        <v>27.44</v>
      </c>
      <c r="J226" s="145">
        <v>4.75</v>
      </c>
    </row>
    <row r="227" spans="1:10" ht="51" x14ac:dyDescent="0.25">
      <c r="A227" s="154" t="s">
        <v>949</v>
      </c>
      <c r="B227" s="142" t="s">
        <v>1879</v>
      </c>
      <c r="C227" s="154" t="s">
        <v>8</v>
      </c>
      <c r="D227" s="154" t="s">
        <v>322</v>
      </c>
      <c r="E227" s="188" t="s">
        <v>1844</v>
      </c>
      <c r="F227" s="188"/>
      <c r="G227" s="143" t="s">
        <v>198</v>
      </c>
      <c r="H227" s="144">
        <v>5.7799999999999997E-2</v>
      </c>
      <c r="I227" s="145">
        <v>7.78</v>
      </c>
      <c r="J227" s="145">
        <v>0.44</v>
      </c>
    </row>
    <row r="228" spans="1:10" ht="51" x14ac:dyDescent="0.25">
      <c r="A228" s="154" t="s">
        <v>949</v>
      </c>
      <c r="B228" s="142" t="s">
        <v>1871</v>
      </c>
      <c r="C228" s="154" t="s">
        <v>8</v>
      </c>
      <c r="D228" s="154" t="s">
        <v>313</v>
      </c>
      <c r="E228" s="188" t="s">
        <v>1844</v>
      </c>
      <c r="F228" s="188"/>
      <c r="G228" s="143" t="s">
        <v>12</v>
      </c>
      <c r="H228" s="144">
        <v>0.19270000000000001</v>
      </c>
      <c r="I228" s="145">
        <v>17.23</v>
      </c>
      <c r="J228" s="145">
        <v>3.32</v>
      </c>
    </row>
    <row r="229" spans="1:10" ht="51" x14ac:dyDescent="0.25">
      <c r="A229" s="154" t="s">
        <v>949</v>
      </c>
      <c r="B229" s="142" t="s">
        <v>1239</v>
      </c>
      <c r="C229" s="154" t="s">
        <v>8</v>
      </c>
      <c r="D229" s="154" t="s">
        <v>328</v>
      </c>
      <c r="E229" s="188" t="s">
        <v>1844</v>
      </c>
      <c r="F229" s="188"/>
      <c r="G229" s="143" t="s">
        <v>198</v>
      </c>
      <c r="H229" s="144">
        <v>7.7100000000000002E-2</v>
      </c>
      <c r="I229" s="145">
        <v>22.3</v>
      </c>
      <c r="J229" s="145">
        <v>1.71</v>
      </c>
    </row>
    <row r="230" spans="1:10" ht="51" x14ac:dyDescent="0.25">
      <c r="A230" s="154" t="s">
        <v>949</v>
      </c>
      <c r="B230" s="142" t="s">
        <v>1238</v>
      </c>
      <c r="C230" s="154" t="s">
        <v>8</v>
      </c>
      <c r="D230" s="154" t="s">
        <v>143</v>
      </c>
      <c r="E230" s="188" t="s">
        <v>1844</v>
      </c>
      <c r="F230" s="188"/>
      <c r="G230" s="143" t="s">
        <v>198</v>
      </c>
      <c r="H230" s="144">
        <v>0.1542</v>
      </c>
      <c r="I230" s="145">
        <v>35.75</v>
      </c>
      <c r="J230" s="145">
        <v>5.51</v>
      </c>
    </row>
    <row r="231" spans="1:10" ht="51" x14ac:dyDescent="0.25">
      <c r="A231" s="154" t="s">
        <v>949</v>
      </c>
      <c r="B231" s="142" t="s">
        <v>1854</v>
      </c>
      <c r="C231" s="154" t="s">
        <v>8</v>
      </c>
      <c r="D231" s="154" t="s">
        <v>688</v>
      </c>
      <c r="E231" s="188" t="s">
        <v>1844</v>
      </c>
      <c r="F231" s="188"/>
      <c r="G231" s="143" t="s">
        <v>198</v>
      </c>
      <c r="H231" s="144">
        <v>7.7100000000000002E-2</v>
      </c>
      <c r="I231" s="145">
        <v>184.53</v>
      </c>
      <c r="J231" s="145">
        <v>14.22</v>
      </c>
    </row>
    <row r="232" spans="1:10" ht="63.75" x14ac:dyDescent="0.25">
      <c r="A232" s="154" t="s">
        <v>949</v>
      </c>
      <c r="B232" s="142" t="s">
        <v>1855</v>
      </c>
      <c r="C232" s="154" t="s">
        <v>8</v>
      </c>
      <c r="D232" s="154" t="s">
        <v>687</v>
      </c>
      <c r="E232" s="188" t="s">
        <v>1844</v>
      </c>
      <c r="F232" s="188"/>
      <c r="G232" s="143" t="s">
        <v>198</v>
      </c>
      <c r="H232" s="144">
        <v>0.11559999999999999</v>
      </c>
      <c r="I232" s="145">
        <v>217.8</v>
      </c>
      <c r="J232" s="145">
        <v>25.17</v>
      </c>
    </row>
    <row r="233" spans="1:10" ht="63.75" x14ac:dyDescent="0.25">
      <c r="A233" s="154" t="s">
        <v>949</v>
      </c>
      <c r="B233" s="142" t="s">
        <v>1576</v>
      </c>
      <c r="C233" s="154" t="s">
        <v>8</v>
      </c>
      <c r="D233" s="154" t="s">
        <v>331</v>
      </c>
      <c r="E233" s="188" t="s">
        <v>1844</v>
      </c>
      <c r="F233" s="188"/>
      <c r="G233" s="143" t="s">
        <v>198</v>
      </c>
      <c r="H233" s="144">
        <v>0.13489999999999999</v>
      </c>
      <c r="I233" s="145">
        <v>37.380000000000003</v>
      </c>
      <c r="J233" s="145">
        <v>5.04</v>
      </c>
    </row>
    <row r="234" spans="1:10" ht="38.25" x14ac:dyDescent="0.25">
      <c r="A234" s="154" t="s">
        <v>949</v>
      </c>
      <c r="B234" s="142" t="s">
        <v>1856</v>
      </c>
      <c r="C234" s="154" t="s">
        <v>8</v>
      </c>
      <c r="D234" s="154" t="s">
        <v>690</v>
      </c>
      <c r="E234" s="188" t="s">
        <v>1844</v>
      </c>
      <c r="F234" s="188"/>
      <c r="G234" s="143" t="s">
        <v>198</v>
      </c>
      <c r="H234" s="144">
        <v>3.85E-2</v>
      </c>
      <c r="I234" s="145">
        <v>17.61</v>
      </c>
      <c r="J234" s="145">
        <v>0.67</v>
      </c>
    </row>
    <row r="235" spans="1:10" ht="38.25" x14ac:dyDescent="0.25">
      <c r="A235" s="154" t="s">
        <v>949</v>
      </c>
      <c r="B235" s="142" t="s">
        <v>1881</v>
      </c>
      <c r="C235" s="154" t="s">
        <v>8</v>
      </c>
      <c r="D235" s="154" t="s">
        <v>691</v>
      </c>
      <c r="E235" s="188" t="s">
        <v>1844</v>
      </c>
      <c r="F235" s="188"/>
      <c r="G235" s="143" t="s">
        <v>198</v>
      </c>
      <c r="H235" s="144">
        <v>3.85E-2</v>
      </c>
      <c r="I235" s="145">
        <v>18.989999999999998</v>
      </c>
      <c r="J235" s="145">
        <v>0.73</v>
      </c>
    </row>
    <row r="236" spans="1:10" ht="38.25" x14ac:dyDescent="0.25">
      <c r="A236" s="154" t="s">
        <v>949</v>
      </c>
      <c r="B236" s="142" t="s">
        <v>1242</v>
      </c>
      <c r="C236" s="154" t="s">
        <v>8</v>
      </c>
      <c r="D236" s="154" t="s">
        <v>335</v>
      </c>
      <c r="E236" s="188" t="s">
        <v>1844</v>
      </c>
      <c r="F236" s="188"/>
      <c r="G236" s="143" t="s">
        <v>198</v>
      </c>
      <c r="H236" s="144">
        <v>3.85E-2</v>
      </c>
      <c r="I236" s="145">
        <v>61.4</v>
      </c>
      <c r="J236" s="145">
        <v>2.36</v>
      </c>
    </row>
    <row r="237" spans="1:10" ht="51" x14ac:dyDescent="0.25">
      <c r="A237" s="154" t="s">
        <v>949</v>
      </c>
      <c r="B237" s="142" t="s">
        <v>1887</v>
      </c>
      <c r="C237" s="154" t="s">
        <v>8</v>
      </c>
      <c r="D237" s="154" t="s">
        <v>160</v>
      </c>
      <c r="E237" s="188" t="s">
        <v>1801</v>
      </c>
      <c r="F237" s="188"/>
      <c r="G237" s="143" t="s">
        <v>12</v>
      </c>
      <c r="H237" s="144">
        <v>0.13880000000000001</v>
      </c>
      <c r="I237" s="145">
        <v>18.579999999999998</v>
      </c>
      <c r="J237" s="145">
        <v>2.57</v>
      </c>
    </row>
    <row r="238" spans="1:10" ht="51" x14ac:dyDescent="0.25">
      <c r="A238" s="154" t="s">
        <v>949</v>
      </c>
      <c r="B238" s="142" t="s">
        <v>1886</v>
      </c>
      <c r="C238" s="154" t="s">
        <v>8</v>
      </c>
      <c r="D238" s="154" t="s">
        <v>340</v>
      </c>
      <c r="E238" s="188" t="s">
        <v>1801</v>
      </c>
      <c r="F238" s="188"/>
      <c r="G238" s="143" t="s">
        <v>12</v>
      </c>
      <c r="H238" s="144">
        <v>0.12529999999999999</v>
      </c>
      <c r="I238" s="145">
        <v>28.79</v>
      </c>
      <c r="J238" s="145">
        <v>3.6</v>
      </c>
    </row>
    <row r="239" spans="1:10" ht="51" x14ac:dyDescent="0.25">
      <c r="A239" s="154" t="s">
        <v>949</v>
      </c>
      <c r="B239" s="142" t="s">
        <v>1882</v>
      </c>
      <c r="C239" s="154" t="s">
        <v>8</v>
      </c>
      <c r="D239" s="154" t="s">
        <v>697</v>
      </c>
      <c r="E239" s="188" t="s">
        <v>1883</v>
      </c>
      <c r="F239" s="188"/>
      <c r="G239" s="143" t="s">
        <v>198</v>
      </c>
      <c r="H239" s="144">
        <v>1.9300000000000001E-2</v>
      </c>
      <c r="I239" s="145">
        <v>40.78</v>
      </c>
      <c r="J239" s="145">
        <v>0.78</v>
      </c>
    </row>
    <row r="240" spans="1:10" ht="63.75" x14ac:dyDescent="0.25">
      <c r="A240" s="154" t="s">
        <v>949</v>
      </c>
      <c r="B240" s="142" t="s">
        <v>1884</v>
      </c>
      <c r="C240" s="154" t="s">
        <v>8</v>
      </c>
      <c r="D240" s="154" t="s">
        <v>696</v>
      </c>
      <c r="E240" s="188" t="s">
        <v>1883</v>
      </c>
      <c r="F240" s="188"/>
      <c r="G240" s="143" t="s">
        <v>12</v>
      </c>
      <c r="H240" s="144">
        <v>0.61670000000000003</v>
      </c>
      <c r="I240" s="145">
        <v>9.1999999999999993</v>
      </c>
      <c r="J240" s="145">
        <v>5.67</v>
      </c>
    </row>
    <row r="241" spans="1:10" ht="51" x14ac:dyDescent="0.25">
      <c r="A241" s="154" t="s">
        <v>949</v>
      </c>
      <c r="B241" s="142" t="s">
        <v>1885</v>
      </c>
      <c r="C241" s="154" t="s">
        <v>8</v>
      </c>
      <c r="D241" s="154" t="s">
        <v>159</v>
      </c>
      <c r="E241" s="188" t="s">
        <v>1801</v>
      </c>
      <c r="F241" s="188"/>
      <c r="G241" s="143" t="s">
        <v>12</v>
      </c>
      <c r="H241" s="144">
        <v>0.1472</v>
      </c>
      <c r="I241" s="145">
        <v>55.94</v>
      </c>
      <c r="J241" s="145">
        <v>8.23</v>
      </c>
    </row>
    <row r="242" spans="1:10" ht="63.75" x14ac:dyDescent="0.25">
      <c r="A242" s="154" t="s">
        <v>949</v>
      </c>
      <c r="B242" s="142" t="s">
        <v>1890</v>
      </c>
      <c r="C242" s="154" t="s">
        <v>8</v>
      </c>
      <c r="D242" s="154" t="s">
        <v>155</v>
      </c>
      <c r="E242" s="188" t="s">
        <v>1801</v>
      </c>
      <c r="F242" s="188"/>
      <c r="G242" s="143" t="s">
        <v>198</v>
      </c>
      <c r="H242" s="144">
        <v>5.7799999999999997E-2</v>
      </c>
      <c r="I242" s="145">
        <v>7.23</v>
      </c>
      <c r="J242" s="145">
        <v>0.41</v>
      </c>
    </row>
    <row r="243" spans="1:10" ht="63.75" x14ac:dyDescent="0.25">
      <c r="A243" s="154" t="s">
        <v>949</v>
      </c>
      <c r="B243" s="142" t="s">
        <v>1889</v>
      </c>
      <c r="C243" s="154" t="s">
        <v>8</v>
      </c>
      <c r="D243" s="154" t="s">
        <v>157</v>
      </c>
      <c r="E243" s="188" t="s">
        <v>1801</v>
      </c>
      <c r="F243" s="188"/>
      <c r="G243" s="143" t="s">
        <v>198</v>
      </c>
      <c r="H243" s="144">
        <v>7.7100000000000002E-2</v>
      </c>
      <c r="I243" s="145">
        <v>10.47</v>
      </c>
      <c r="J243" s="145">
        <v>0.8</v>
      </c>
    </row>
    <row r="244" spans="1:10" ht="63.75" x14ac:dyDescent="0.25">
      <c r="A244" s="154" t="s">
        <v>949</v>
      </c>
      <c r="B244" s="142" t="s">
        <v>1888</v>
      </c>
      <c r="C244" s="154" t="s">
        <v>8</v>
      </c>
      <c r="D244" s="154" t="s">
        <v>383</v>
      </c>
      <c r="E244" s="188" t="s">
        <v>1801</v>
      </c>
      <c r="F244" s="188"/>
      <c r="G244" s="143" t="s">
        <v>198</v>
      </c>
      <c r="H244" s="144">
        <v>1.9300000000000001E-2</v>
      </c>
      <c r="I244" s="145">
        <v>11.46</v>
      </c>
      <c r="J244" s="145">
        <v>0.22</v>
      </c>
    </row>
    <row r="245" spans="1:10" ht="63.75" x14ac:dyDescent="0.25">
      <c r="A245" s="154" t="s">
        <v>949</v>
      </c>
      <c r="B245" s="142" t="s">
        <v>1892</v>
      </c>
      <c r="C245" s="154" t="s">
        <v>8</v>
      </c>
      <c r="D245" s="154" t="s">
        <v>386</v>
      </c>
      <c r="E245" s="188" t="s">
        <v>1801</v>
      </c>
      <c r="F245" s="188"/>
      <c r="G245" s="143" t="s">
        <v>198</v>
      </c>
      <c r="H245" s="144">
        <v>5.7799999999999997E-2</v>
      </c>
      <c r="I245" s="145">
        <v>43.23</v>
      </c>
      <c r="J245" s="145">
        <v>2.4900000000000002</v>
      </c>
    </row>
    <row r="246" spans="1:10" ht="63.75" x14ac:dyDescent="0.25">
      <c r="A246" s="154" t="s">
        <v>949</v>
      </c>
      <c r="B246" s="142" t="s">
        <v>1891</v>
      </c>
      <c r="C246" s="154" t="s">
        <v>8</v>
      </c>
      <c r="D246" s="154" t="s">
        <v>392</v>
      </c>
      <c r="E246" s="188" t="s">
        <v>1801</v>
      </c>
      <c r="F246" s="188"/>
      <c r="G246" s="143" t="s">
        <v>198</v>
      </c>
      <c r="H246" s="144">
        <v>5.7799999999999997E-2</v>
      </c>
      <c r="I246" s="145">
        <v>22.05</v>
      </c>
      <c r="J246" s="145">
        <v>1.27</v>
      </c>
    </row>
    <row r="247" spans="1:10" ht="63.75" x14ac:dyDescent="0.25">
      <c r="A247" s="154" t="s">
        <v>949</v>
      </c>
      <c r="B247" s="142" t="s">
        <v>1893</v>
      </c>
      <c r="C247" s="154" t="s">
        <v>8</v>
      </c>
      <c r="D247" s="154" t="s">
        <v>395</v>
      </c>
      <c r="E247" s="188" t="s">
        <v>1801</v>
      </c>
      <c r="F247" s="188"/>
      <c r="G247" s="143" t="s">
        <v>198</v>
      </c>
      <c r="H247" s="144">
        <v>3.85E-2</v>
      </c>
      <c r="I247" s="145">
        <v>45.08</v>
      </c>
      <c r="J247" s="145">
        <v>1.73</v>
      </c>
    </row>
    <row r="248" spans="1:10" ht="51" x14ac:dyDescent="0.25">
      <c r="A248" s="154" t="s">
        <v>949</v>
      </c>
      <c r="B248" s="142" t="s">
        <v>1894</v>
      </c>
      <c r="C248" s="154" t="s">
        <v>8</v>
      </c>
      <c r="D248" s="154" t="s">
        <v>706</v>
      </c>
      <c r="E248" s="188" t="s">
        <v>1801</v>
      </c>
      <c r="F248" s="188"/>
      <c r="G248" s="143" t="s">
        <v>198</v>
      </c>
      <c r="H248" s="144">
        <v>3.85E-2</v>
      </c>
      <c r="I248" s="145">
        <v>447.71</v>
      </c>
      <c r="J248" s="145">
        <v>17.23</v>
      </c>
    </row>
    <row r="249" spans="1:10" ht="51" x14ac:dyDescent="0.25">
      <c r="A249" s="154" t="s">
        <v>949</v>
      </c>
      <c r="B249" s="142" t="s">
        <v>1896</v>
      </c>
      <c r="C249" s="154" t="s">
        <v>8</v>
      </c>
      <c r="D249" s="154" t="s">
        <v>411</v>
      </c>
      <c r="E249" s="188" t="s">
        <v>1801</v>
      </c>
      <c r="F249" s="188"/>
      <c r="G249" s="143" t="s">
        <v>198</v>
      </c>
      <c r="H249" s="144">
        <v>3.85E-2</v>
      </c>
      <c r="I249" s="145">
        <v>36.54</v>
      </c>
      <c r="J249" s="145">
        <v>1.4</v>
      </c>
    </row>
    <row r="250" spans="1:10" ht="63.75" x14ac:dyDescent="0.25">
      <c r="A250" s="154" t="s">
        <v>949</v>
      </c>
      <c r="B250" s="142" t="s">
        <v>1895</v>
      </c>
      <c r="C250" s="154" t="s">
        <v>8</v>
      </c>
      <c r="D250" s="154" t="s">
        <v>699</v>
      </c>
      <c r="E250" s="188" t="s">
        <v>1801</v>
      </c>
      <c r="F250" s="188"/>
      <c r="G250" s="143" t="s">
        <v>198</v>
      </c>
      <c r="H250" s="144">
        <v>1.9300000000000001E-2</v>
      </c>
      <c r="I250" s="145">
        <v>398.2</v>
      </c>
      <c r="J250" s="145">
        <v>7.68</v>
      </c>
    </row>
    <row r="251" spans="1:10" ht="102" x14ac:dyDescent="0.25">
      <c r="A251" s="154" t="s">
        <v>949</v>
      </c>
      <c r="B251" s="142" t="s">
        <v>1897</v>
      </c>
      <c r="C251" s="154" t="s">
        <v>8</v>
      </c>
      <c r="D251" s="154" t="s">
        <v>711</v>
      </c>
      <c r="E251" s="188" t="s">
        <v>1801</v>
      </c>
      <c r="F251" s="188"/>
      <c r="G251" s="143" t="s">
        <v>198</v>
      </c>
      <c r="H251" s="144">
        <v>3.85E-2</v>
      </c>
      <c r="I251" s="145">
        <v>232.68</v>
      </c>
      <c r="J251" s="145">
        <v>8.9499999999999993</v>
      </c>
    </row>
    <row r="252" spans="1:10" ht="89.25" x14ac:dyDescent="0.25">
      <c r="A252" s="154" t="s">
        <v>949</v>
      </c>
      <c r="B252" s="142" t="s">
        <v>1898</v>
      </c>
      <c r="C252" s="154" t="s">
        <v>8</v>
      </c>
      <c r="D252" s="154" t="s">
        <v>710</v>
      </c>
      <c r="E252" s="188" t="s">
        <v>1801</v>
      </c>
      <c r="F252" s="188"/>
      <c r="G252" s="143" t="s">
        <v>198</v>
      </c>
      <c r="H252" s="144">
        <v>1.9300000000000001E-2</v>
      </c>
      <c r="I252" s="145">
        <v>375.83</v>
      </c>
      <c r="J252" s="145">
        <v>7.25</v>
      </c>
    </row>
    <row r="253" spans="1:10" ht="76.5" x14ac:dyDescent="0.25">
      <c r="A253" s="154" t="s">
        <v>949</v>
      </c>
      <c r="B253" s="142" t="s">
        <v>1899</v>
      </c>
      <c r="C253" s="154" t="s">
        <v>8</v>
      </c>
      <c r="D253" s="154" t="s">
        <v>412</v>
      </c>
      <c r="E253" s="188" t="s">
        <v>1801</v>
      </c>
      <c r="F253" s="188"/>
      <c r="G253" s="143" t="s">
        <v>198</v>
      </c>
      <c r="H253" s="144">
        <v>9.64E-2</v>
      </c>
      <c r="I253" s="145">
        <v>120.03</v>
      </c>
      <c r="J253" s="145">
        <v>11.57</v>
      </c>
    </row>
    <row r="254" spans="1:10" ht="51" x14ac:dyDescent="0.25">
      <c r="A254" s="154" t="s">
        <v>949</v>
      </c>
      <c r="B254" s="142" t="s">
        <v>1901</v>
      </c>
      <c r="C254" s="154" t="s">
        <v>8</v>
      </c>
      <c r="D254" s="154" t="s">
        <v>425</v>
      </c>
      <c r="E254" s="188" t="s">
        <v>1801</v>
      </c>
      <c r="F254" s="188"/>
      <c r="G254" s="143" t="s">
        <v>12</v>
      </c>
      <c r="H254" s="144">
        <v>0.1002</v>
      </c>
      <c r="I254" s="145">
        <v>10.91</v>
      </c>
      <c r="J254" s="145">
        <v>1.0900000000000001</v>
      </c>
    </row>
    <row r="255" spans="1:10" ht="63.75" x14ac:dyDescent="0.25">
      <c r="A255" s="154" t="s">
        <v>949</v>
      </c>
      <c r="B255" s="142" t="s">
        <v>1858</v>
      </c>
      <c r="C255" s="154" t="s">
        <v>8</v>
      </c>
      <c r="D255" s="154" t="s">
        <v>428</v>
      </c>
      <c r="E255" s="188" t="s">
        <v>1801</v>
      </c>
      <c r="F255" s="188"/>
      <c r="G255" s="143" t="s">
        <v>12</v>
      </c>
      <c r="H255" s="144">
        <v>1.7343999999999999</v>
      </c>
      <c r="I255" s="145">
        <v>1.51</v>
      </c>
      <c r="J255" s="145">
        <v>2.61</v>
      </c>
    </row>
    <row r="256" spans="1:10" ht="89.25" x14ac:dyDescent="0.25">
      <c r="A256" s="154" t="s">
        <v>949</v>
      </c>
      <c r="B256" s="142" t="s">
        <v>1857</v>
      </c>
      <c r="C256" s="154" t="s">
        <v>8</v>
      </c>
      <c r="D256" s="154" t="s">
        <v>427</v>
      </c>
      <c r="E256" s="188" t="s">
        <v>1801</v>
      </c>
      <c r="F256" s="188"/>
      <c r="G256" s="143" t="s">
        <v>12</v>
      </c>
      <c r="H256" s="144">
        <v>0.53</v>
      </c>
      <c r="I256" s="145">
        <v>2.99</v>
      </c>
      <c r="J256" s="145">
        <v>1.58</v>
      </c>
    </row>
    <row r="257" spans="1:10" ht="38.25" x14ac:dyDescent="0.25">
      <c r="A257" s="154" t="s">
        <v>949</v>
      </c>
      <c r="B257" s="142" t="s">
        <v>1900</v>
      </c>
      <c r="C257" s="154" t="s">
        <v>8</v>
      </c>
      <c r="D257" s="154" t="s">
        <v>421</v>
      </c>
      <c r="E257" s="188" t="s">
        <v>1801</v>
      </c>
      <c r="F257" s="188"/>
      <c r="G257" s="143" t="s">
        <v>12</v>
      </c>
      <c r="H257" s="144">
        <v>0.1002</v>
      </c>
      <c r="I257" s="145">
        <v>10.65</v>
      </c>
      <c r="J257" s="145">
        <v>1.06</v>
      </c>
    </row>
    <row r="258" spans="1:10" ht="38.25" x14ac:dyDescent="0.25">
      <c r="A258" s="154" t="s">
        <v>949</v>
      </c>
      <c r="B258" s="142" t="s">
        <v>1859</v>
      </c>
      <c r="C258" s="154" t="s">
        <v>8</v>
      </c>
      <c r="D258" s="154" t="s">
        <v>717</v>
      </c>
      <c r="E258" s="188" t="s">
        <v>1860</v>
      </c>
      <c r="F258" s="188"/>
      <c r="G258" s="143" t="s">
        <v>951</v>
      </c>
      <c r="H258" s="144">
        <v>2.3300000000000001E-2</v>
      </c>
      <c r="I258" s="145">
        <v>66.569999999999993</v>
      </c>
      <c r="J258" s="145">
        <v>1.55</v>
      </c>
    </row>
    <row r="259" spans="1:10" ht="63.75" x14ac:dyDescent="0.25">
      <c r="A259" s="154" t="s">
        <v>949</v>
      </c>
      <c r="B259" s="142" t="s">
        <v>1902</v>
      </c>
      <c r="C259" s="154" t="s">
        <v>8</v>
      </c>
      <c r="D259" s="154" t="s">
        <v>1903</v>
      </c>
      <c r="E259" s="188" t="s">
        <v>1904</v>
      </c>
      <c r="F259" s="188"/>
      <c r="G259" s="143" t="s">
        <v>763</v>
      </c>
      <c r="H259" s="144">
        <v>0.1023</v>
      </c>
      <c r="I259" s="145">
        <v>78.91</v>
      </c>
      <c r="J259" s="145">
        <v>8.07</v>
      </c>
    </row>
    <row r="260" spans="1:10" ht="25.5" x14ac:dyDescent="0.25">
      <c r="A260" s="154" t="s">
        <v>949</v>
      </c>
      <c r="B260" s="142" t="s">
        <v>1861</v>
      </c>
      <c r="C260" s="154" t="s">
        <v>8</v>
      </c>
      <c r="D260" s="154" t="s">
        <v>188</v>
      </c>
      <c r="E260" s="188" t="s">
        <v>1860</v>
      </c>
      <c r="F260" s="188"/>
      <c r="G260" s="143" t="s">
        <v>951</v>
      </c>
      <c r="H260" s="144">
        <v>6.0000000000000001E-3</v>
      </c>
      <c r="I260" s="145">
        <v>40.36</v>
      </c>
      <c r="J260" s="145">
        <v>0.24</v>
      </c>
    </row>
    <row r="261" spans="1:10" ht="38.25" x14ac:dyDescent="0.25">
      <c r="A261" s="154" t="s">
        <v>949</v>
      </c>
      <c r="B261" s="142" t="s">
        <v>1250</v>
      </c>
      <c r="C261" s="154" t="s">
        <v>8</v>
      </c>
      <c r="D261" s="154" t="s">
        <v>138</v>
      </c>
      <c r="E261" s="188" t="s">
        <v>1862</v>
      </c>
      <c r="F261" s="188"/>
      <c r="G261" s="143" t="s">
        <v>763</v>
      </c>
      <c r="H261" s="144">
        <v>4.4976000000000003</v>
      </c>
      <c r="I261" s="145">
        <v>12.69</v>
      </c>
      <c r="J261" s="145">
        <v>57.07</v>
      </c>
    </row>
    <row r="262" spans="1:10" ht="89.25" x14ac:dyDescent="0.25">
      <c r="A262" s="154" t="s">
        <v>949</v>
      </c>
      <c r="B262" s="142" t="s">
        <v>1905</v>
      </c>
      <c r="C262" s="154" t="s">
        <v>8</v>
      </c>
      <c r="D262" s="154" t="s">
        <v>725</v>
      </c>
      <c r="E262" s="188" t="s">
        <v>1906</v>
      </c>
      <c r="F262" s="188"/>
      <c r="G262" s="143" t="s">
        <v>763</v>
      </c>
      <c r="H262" s="144">
        <v>8.0600000000000005E-2</v>
      </c>
      <c r="I262" s="145">
        <v>47.11</v>
      </c>
      <c r="J262" s="145">
        <v>3.79</v>
      </c>
    </row>
    <row r="263" spans="1:10" ht="76.5" x14ac:dyDescent="0.25">
      <c r="A263" s="154" t="s">
        <v>949</v>
      </c>
      <c r="B263" s="142" t="s">
        <v>1907</v>
      </c>
      <c r="C263" s="154" t="s">
        <v>8</v>
      </c>
      <c r="D263" s="154" t="s">
        <v>449</v>
      </c>
      <c r="E263" s="188" t="s">
        <v>1908</v>
      </c>
      <c r="F263" s="188"/>
      <c r="G263" s="143" t="s">
        <v>763</v>
      </c>
      <c r="H263" s="144">
        <v>0.20469999999999999</v>
      </c>
      <c r="I263" s="145">
        <v>9.06</v>
      </c>
      <c r="J263" s="145">
        <v>1.85</v>
      </c>
    </row>
    <row r="264" spans="1:10" ht="76.5" x14ac:dyDescent="0.25">
      <c r="A264" s="154" t="s">
        <v>949</v>
      </c>
      <c r="B264" s="142" t="s">
        <v>1909</v>
      </c>
      <c r="C264" s="154" t="s">
        <v>8</v>
      </c>
      <c r="D264" s="154" t="s">
        <v>456</v>
      </c>
      <c r="E264" s="188" t="s">
        <v>1908</v>
      </c>
      <c r="F264" s="188"/>
      <c r="G264" s="143" t="s">
        <v>763</v>
      </c>
      <c r="H264" s="144">
        <v>3.85E-2</v>
      </c>
      <c r="I264" s="145">
        <v>21.58</v>
      </c>
      <c r="J264" s="145">
        <v>0.83</v>
      </c>
    </row>
    <row r="265" spans="1:10" ht="102" x14ac:dyDescent="0.25">
      <c r="A265" s="154" t="s">
        <v>949</v>
      </c>
      <c r="B265" s="142" t="s">
        <v>1247</v>
      </c>
      <c r="C265" s="154" t="s">
        <v>8</v>
      </c>
      <c r="D265" s="154" t="s">
        <v>140</v>
      </c>
      <c r="E265" s="188" t="s">
        <v>1908</v>
      </c>
      <c r="F265" s="188"/>
      <c r="G265" s="143" t="s">
        <v>763</v>
      </c>
      <c r="H265" s="144">
        <v>0.20469999999999999</v>
      </c>
      <c r="I265" s="145">
        <v>30.14</v>
      </c>
      <c r="J265" s="145">
        <v>6.16</v>
      </c>
    </row>
    <row r="266" spans="1:10" ht="38.25" x14ac:dyDescent="0.25">
      <c r="A266" s="155" t="s">
        <v>950</v>
      </c>
      <c r="B266" s="148" t="s">
        <v>1866</v>
      </c>
      <c r="C266" s="155" t="s">
        <v>8</v>
      </c>
      <c r="D266" s="155" t="s">
        <v>550</v>
      </c>
      <c r="E266" s="185" t="s">
        <v>1808</v>
      </c>
      <c r="F266" s="185"/>
      <c r="G266" s="149" t="s">
        <v>198</v>
      </c>
      <c r="H266" s="150">
        <v>1.9300000000000001E-2</v>
      </c>
      <c r="I266" s="151">
        <v>169.62</v>
      </c>
      <c r="J266" s="151">
        <v>3.27</v>
      </c>
    </row>
    <row r="267" spans="1:10" ht="38.25" x14ac:dyDescent="0.25">
      <c r="A267" s="155" t="s">
        <v>950</v>
      </c>
      <c r="B267" s="148" t="s">
        <v>1864</v>
      </c>
      <c r="C267" s="155" t="s">
        <v>8</v>
      </c>
      <c r="D267" s="155" t="s">
        <v>551</v>
      </c>
      <c r="E267" s="185" t="s">
        <v>1808</v>
      </c>
      <c r="F267" s="185"/>
      <c r="G267" s="149" t="s">
        <v>198</v>
      </c>
      <c r="H267" s="150">
        <v>1.9300000000000001E-2</v>
      </c>
      <c r="I267" s="151">
        <v>164.03</v>
      </c>
      <c r="J267" s="151">
        <v>3.16</v>
      </c>
    </row>
    <row r="268" spans="1:10" ht="76.5" x14ac:dyDescent="0.25">
      <c r="A268" s="155" t="s">
        <v>950</v>
      </c>
      <c r="B268" s="148" t="s">
        <v>1910</v>
      </c>
      <c r="C268" s="155" t="s">
        <v>8</v>
      </c>
      <c r="D268" s="155" t="s">
        <v>552</v>
      </c>
      <c r="E268" s="185" t="s">
        <v>1808</v>
      </c>
      <c r="F268" s="185"/>
      <c r="G268" s="149" t="s">
        <v>952</v>
      </c>
      <c r="H268" s="150">
        <v>5.7799999999999997E-2</v>
      </c>
      <c r="I268" s="151">
        <v>62</v>
      </c>
      <c r="J268" s="151">
        <v>3.58</v>
      </c>
    </row>
    <row r="269" spans="1:10" ht="89.25" x14ac:dyDescent="0.25">
      <c r="A269" s="155" t="s">
        <v>950</v>
      </c>
      <c r="B269" s="148" t="s">
        <v>1911</v>
      </c>
      <c r="C269" s="155" t="s">
        <v>8</v>
      </c>
      <c r="D269" s="155" t="s">
        <v>553</v>
      </c>
      <c r="E269" s="185" t="s">
        <v>1808</v>
      </c>
      <c r="F269" s="185"/>
      <c r="G269" s="149" t="s">
        <v>952</v>
      </c>
      <c r="H269" s="150">
        <v>3.85E-2</v>
      </c>
      <c r="I269" s="151">
        <v>69.42</v>
      </c>
      <c r="J269" s="151">
        <v>2.67</v>
      </c>
    </row>
    <row r="270" spans="1:10" ht="51" x14ac:dyDescent="0.25">
      <c r="A270" s="155" t="s">
        <v>950</v>
      </c>
      <c r="B270" s="148" t="s">
        <v>1867</v>
      </c>
      <c r="C270" s="155" t="s">
        <v>8</v>
      </c>
      <c r="D270" s="155" t="s">
        <v>560</v>
      </c>
      <c r="E270" s="185" t="s">
        <v>1808</v>
      </c>
      <c r="F270" s="185"/>
      <c r="G270" s="149" t="s">
        <v>763</v>
      </c>
      <c r="H270" s="150">
        <v>0.99380000000000002</v>
      </c>
      <c r="I270" s="151">
        <v>102.33</v>
      </c>
      <c r="J270" s="151">
        <v>101.69</v>
      </c>
    </row>
    <row r="271" spans="1:10" x14ac:dyDescent="0.25">
      <c r="A271" s="156"/>
      <c r="B271" s="156"/>
      <c r="C271" s="156"/>
      <c r="D271" s="156"/>
      <c r="E271" s="156" t="s">
        <v>1792</v>
      </c>
      <c r="F271" s="146">
        <v>164.55</v>
      </c>
      <c r="G271" s="156" t="s">
        <v>1793</v>
      </c>
      <c r="H271" s="146">
        <v>0</v>
      </c>
      <c r="I271" s="156" t="s">
        <v>1794</v>
      </c>
      <c r="J271" s="146">
        <v>164.55</v>
      </c>
    </row>
    <row r="272" spans="1:10" ht="13.5" thickBot="1" x14ac:dyDescent="0.3">
      <c r="A272" s="156"/>
      <c r="B272" s="156"/>
      <c r="C272" s="156"/>
      <c r="D272" s="156"/>
      <c r="E272" s="156" t="s">
        <v>1795</v>
      </c>
      <c r="F272" s="146">
        <v>0</v>
      </c>
      <c r="G272" s="156"/>
      <c r="H272" s="181" t="s">
        <v>1796</v>
      </c>
      <c r="I272" s="181"/>
      <c r="J272" s="146">
        <v>1077.81</v>
      </c>
    </row>
    <row r="273" spans="1:10" ht="13.5" thickTop="1" x14ac:dyDescent="0.25">
      <c r="A273" s="147"/>
      <c r="B273" s="147"/>
      <c r="C273" s="147"/>
      <c r="D273" s="147"/>
      <c r="E273" s="147"/>
      <c r="F273" s="147"/>
      <c r="G273" s="147"/>
      <c r="H273" s="147"/>
      <c r="I273" s="147"/>
      <c r="J273" s="147"/>
    </row>
    <row r="274" spans="1:10" x14ac:dyDescent="0.25">
      <c r="A274" s="157" t="s">
        <v>1912</v>
      </c>
      <c r="B274" s="152" t="s">
        <v>1775</v>
      </c>
      <c r="C274" s="157" t="s">
        <v>1776</v>
      </c>
      <c r="D274" s="157" t="s">
        <v>1777</v>
      </c>
      <c r="E274" s="186" t="s">
        <v>1778</v>
      </c>
      <c r="F274" s="186"/>
      <c r="G274" s="153" t="s">
        <v>1779</v>
      </c>
      <c r="H274" s="152" t="s">
        <v>1780</v>
      </c>
      <c r="I274" s="152" t="s">
        <v>1781</v>
      </c>
      <c r="J274" s="152" t="s">
        <v>89</v>
      </c>
    </row>
    <row r="275" spans="1:10" ht="63.75" x14ac:dyDescent="0.25">
      <c r="A275" s="158" t="s">
        <v>1461</v>
      </c>
      <c r="B275" s="138" t="s">
        <v>1219</v>
      </c>
      <c r="C275" s="158" t="s">
        <v>8</v>
      </c>
      <c r="D275" s="158" t="s">
        <v>223</v>
      </c>
      <c r="E275" s="187" t="s">
        <v>1798</v>
      </c>
      <c r="F275" s="187"/>
      <c r="G275" s="139" t="s">
        <v>763</v>
      </c>
      <c r="H275" s="140">
        <v>1</v>
      </c>
      <c r="I275" s="141">
        <v>575.49</v>
      </c>
      <c r="J275" s="141">
        <v>575.49</v>
      </c>
    </row>
    <row r="276" spans="1:10" ht="63.75" x14ac:dyDescent="0.25">
      <c r="A276" s="154" t="s">
        <v>949</v>
      </c>
      <c r="B276" s="142" t="s">
        <v>1831</v>
      </c>
      <c r="C276" s="154" t="s">
        <v>8</v>
      </c>
      <c r="D276" s="154" t="s">
        <v>230</v>
      </c>
      <c r="E276" s="188" t="s">
        <v>1798</v>
      </c>
      <c r="F276" s="188"/>
      <c r="G276" s="143" t="s">
        <v>763</v>
      </c>
      <c r="H276" s="144">
        <v>0.22639999999999999</v>
      </c>
      <c r="I276" s="145">
        <v>155.69</v>
      </c>
      <c r="J276" s="145">
        <v>35.24</v>
      </c>
    </row>
    <row r="277" spans="1:10" ht="51" x14ac:dyDescent="0.25">
      <c r="A277" s="154" t="s">
        <v>949</v>
      </c>
      <c r="B277" s="142" t="s">
        <v>1836</v>
      </c>
      <c r="C277" s="154" t="s">
        <v>8</v>
      </c>
      <c r="D277" s="154" t="s">
        <v>231</v>
      </c>
      <c r="E277" s="188" t="s">
        <v>1798</v>
      </c>
      <c r="F277" s="188"/>
      <c r="G277" s="143" t="s">
        <v>763</v>
      </c>
      <c r="H277" s="144">
        <v>0.17649999999999999</v>
      </c>
      <c r="I277" s="145">
        <v>196.22</v>
      </c>
      <c r="J277" s="145">
        <v>34.630000000000003</v>
      </c>
    </row>
    <row r="278" spans="1:10" ht="51" x14ac:dyDescent="0.25">
      <c r="A278" s="154" t="s">
        <v>949</v>
      </c>
      <c r="B278" s="142" t="s">
        <v>1835</v>
      </c>
      <c r="C278" s="154" t="s">
        <v>8</v>
      </c>
      <c r="D278" s="154" t="s">
        <v>227</v>
      </c>
      <c r="E278" s="188" t="s">
        <v>1798</v>
      </c>
      <c r="F278" s="188"/>
      <c r="G278" s="143" t="s">
        <v>763</v>
      </c>
      <c r="H278" s="144">
        <v>0.1668</v>
      </c>
      <c r="I278" s="145">
        <v>134.05000000000001</v>
      </c>
      <c r="J278" s="145">
        <v>22.35</v>
      </c>
    </row>
    <row r="279" spans="1:10" ht="63.75" x14ac:dyDescent="0.25">
      <c r="A279" s="154" t="s">
        <v>949</v>
      </c>
      <c r="B279" s="142" t="s">
        <v>1833</v>
      </c>
      <c r="C279" s="154" t="s">
        <v>8</v>
      </c>
      <c r="D279" s="154" t="s">
        <v>226</v>
      </c>
      <c r="E279" s="188" t="s">
        <v>1798</v>
      </c>
      <c r="F279" s="188"/>
      <c r="G279" s="143" t="s">
        <v>763</v>
      </c>
      <c r="H279" s="144">
        <v>0.1449</v>
      </c>
      <c r="I279" s="145">
        <v>131.44999999999999</v>
      </c>
      <c r="J279" s="145">
        <v>19.04</v>
      </c>
    </row>
    <row r="280" spans="1:10" ht="76.5" x14ac:dyDescent="0.25">
      <c r="A280" s="154" t="s">
        <v>949</v>
      </c>
      <c r="B280" s="142" t="s">
        <v>1839</v>
      </c>
      <c r="C280" s="154" t="s">
        <v>8</v>
      </c>
      <c r="D280" s="154" t="s">
        <v>643</v>
      </c>
      <c r="E280" s="188" t="s">
        <v>1838</v>
      </c>
      <c r="F280" s="188"/>
      <c r="G280" s="143" t="s">
        <v>763</v>
      </c>
      <c r="H280" s="144">
        <v>1.4510000000000001</v>
      </c>
      <c r="I280" s="145">
        <v>51.34</v>
      </c>
      <c r="J280" s="145">
        <v>74.489999999999995</v>
      </c>
    </row>
    <row r="281" spans="1:10" ht="76.5" x14ac:dyDescent="0.25">
      <c r="A281" s="154" t="s">
        <v>949</v>
      </c>
      <c r="B281" s="142" t="s">
        <v>1837</v>
      </c>
      <c r="C281" s="154" t="s">
        <v>8</v>
      </c>
      <c r="D281" s="154" t="s">
        <v>642</v>
      </c>
      <c r="E281" s="188" t="s">
        <v>1838</v>
      </c>
      <c r="F281" s="188"/>
      <c r="G281" s="143" t="s">
        <v>763</v>
      </c>
      <c r="H281" s="144">
        <v>1.4510000000000001</v>
      </c>
      <c r="I281" s="145">
        <v>18.43</v>
      </c>
      <c r="J281" s="145">
        <v>26.74</v>
      </c>
    </row>
    <row r="282" spans="1:10" ht="63.75" x14ac:dyDescent="0.25">
      <c r="A282" s="154" t="s">
        <v>949</v>
      </c>
      <c r="B282" s="142" t="s">
        <v>1877</v>
      </c>
      <c r="C282" s="154" t="s">
        <v>8</v>
      </c>
      <c r="D282" s="154" t="s">
        <v>655</v>
      </c>
      <c r="E282" s="188" t="s">
        <v>1841</v>
      </c>
      <c r="F282" s="188"/>
      <c r="G282" s="143" t="s">
        <v>198</v>
      </c>
      <c r="H282" s="144">
        <v>2.6800000000000001E-2</v>
      </c>
      <c r="I282" s="145">
        <v>317.29000000000002</v>
      </c>
      <c r="J282" s="145">
        <v>8.5</v>
      </c>
    </row>
    <row r="283" spans="1:10" ht="38.25" x14ac:dyDescent="0.25">
      <c r="A283" s="154" t="s">
        <v>949</v>
      </c>
      <c r="B283" s="142" t="s">
        <v>1842</v>
      </c>
      <c r="C283" s="154" t="s">
        <v>8</v>
      </c>
      <c r="D283" s="154" t="s">
        <v>663</v>
      </c>
      <c r="E283" s="188" t="s">
        <v>1815</v>
      </c>
      <c r="F283" s="188"/>
      <c r="G283" s="143" t="s">
        <v>763</v>
      </c>
      <c r="H283" s="144">
        <v>1.4510000000000001</v>
      </c>
      <c r="I283" s="145">
        <v>25.76</v>
      </c>
      <c r="J283" s="145">
        <v>37.369999999999997</v>
      </c>
    </row>
    <row r="284" spans="1:10" ht="38.25" x14ac:dyDescent="0.25">
      <c r="A284" s="154" t="s">
        <v>949</v>
      </c>
      <c r="B284" s="142" t="s">
        <v>1595</v>
      </c>
      <c r="C284" s="154" t="s">
        <v>8</v>
      </c>
      <c r="D284" s="154" t="s">
        <v>662</v>
      </c>
      <c r="E284" s="188" t="s">
        <v>1815</v>
      </c>
      <c r="F284" s="188"/>
      <c r="G284" s="143" t="s">
        <v>763</v>
      </c>
      <c r="H284" s="144">
        <v>8.9999999999999993E-3</v>
      </c>
      <c r="I284" s="145">
        <v>15.45</v>
      </c>
      <c r="J284" s="145">
        <v>0.13</v>
      </c>
    </row>
    <row r="285" spans="1:10" ht="63.75" x14ac:dyDescent="0.25">
      <c r="A285" s="154" t="s">
        <v>949</v>
      </c>
      <c r="B285" s="142" t="s">
        <v>1845</v>
      </c>
      <c r="C285" s="154" t="s">
        <v>8</v>
      </c>
      <c r="D285" s="154" t="s">
        <v>675</v>
      </c>
      <c r="E285" s="188" t="s">
        <v>1815</v>
      </c>
      <c r="F285" s="188"/>
      <c r="G285" s="143" t="s">
        <v>951</v>
      </c>
      <c r="H285" s="144">
        <v>0.04</v>
      </c>
      <c r="I285" s="145">
        <v>809.93</v>
      </c>
      <c r="J285" s="145">
        <v>32.39</v>
      </c>
    </row>
    <row r="286" spans="1:10" ht="51" x14ac:dyDescent="0.25">
      <c r="A286" s="154" t="s">
        <v>949</v>
      </c>
      <c r="B286" s="142" t="s">
        <v>1846</v>
      </c>
      <c r="C286" s="154" t="s">
        <v>8</v>
      </c>
      <c r="D286" s="154" t="s">
        <v>299</v>
      </c>
      <c r="E286" s="188" t="s">
        <v>1844</v>
      </c>
      <c r="F286" s="188"/>
      <c r="G286" s="143" t="s">
        <v>12</v>
      </c>
      <c r="H286" s="144">
        <v>0.3221</v>
      </c>
      <c r="I286" s="145">
        <v>8.7100000000000009</v>
      </c>
      <c r="J286" s="145">
        <v>2.8</v>
      </c>
    </row>
    <row r="287" spans="1:10" ht="51" x14ac:dyDescent="0.25">
      <c r="A287" s="154" t="s">
        <v>949</v>
      </c>
      <c r="B287" s="142" t="s">
        <v>1848</v>
      </c>
      <c r="C287" s="154" t="s">
        <v>8</v>
      </c>
      <c r="D287" s="154" t="s">
        <v>196</v>
      </c>
      <c r="E287" s="188" t="s">
        <v>1844</v>
      </c>
      <c r="F287" s="188"/>
      <c r="G287" s="143" t="s">
        <v>12</v>
      </c>
      <c r="H287" s="144">
        <v>0.85909999999999997</v>
      </c>
      <c r="I287" s="145">
        <v>2.79</v>
      </c>
      <c r="J287" s="145">
        <v>2.39</v>
      </c>
    </row>
    <row r="288" spans="1:10" ht="51" x14ac:dyDescent="0.25">
      <c r="A288" s="154" t="s">
        <v>949</v>
      </c>
      <c r="B288" s="142" t="s">
        <v>1234</v>
      </c>
      <c r="C288" s="154" t="s">
        <v>8</v>
      </c>
      <c r="D288" s="154" t="s">
        <v>144</v>
      </c>
      <c r="E288" s="188" t="s">
        <v>1844</v>
      </c>
      <c r="F288" s="188"/>
      <c r="G288" s="143" t="s">
        <v>12</v>
      </c>
      <c r="H288" s="144">
        <v>2.5503</v>
      </c>
      <c r="I288" s="145">
        <v>4.1100000000000003</v>
      </c>
      <c r="J288" s="145">
        <v>10.48</v>
      </c>
    </row>
    <row r="289" spans="1:10" ht="38.25" x14ac:dyDescent="0.25">
      <c r="A289" s="154" t="s">
        <v>949</v>
      </c>
      <c r="B289" s="142" t="s">
        <v>1651</v>
      </c>
      <c r="C289" s="154" t="s">
        <v>8</v>
      </c>
      <c r="D289" s="154" t="s">
        <v>318</v>
      </c>
      <c r="E289" s="188" t="s">
        <v>1844</v>
      </c>
      <c r="F289" s="188"/>
      <c r="G289" s="143" t="s">
        <v>198</v>
      </c>
      <c r="H289" s="144">
        <v>0.16109999999999999</v>
      </c>
      <c r="I289" s="145">
        <v>9.51</v>
      </c>
      <c r="J289" s="145">
        <v>1.53</v>
      </c>
    </row>
    <row r="290" spans="1:10" ht="51" x14ac:dyDescent="0.25">
      <c r="A290" s="154" t="s">
        <v>949</v>
      </c>
      <c r="B290" s="142" t="s">
        <v>1850</v>
      </c>
      <c r="C290" s="154" t="s">
        <v>8</v>
      </c>
      <c r="D290" s="154" t="s">
        <v>684</v>
      </c>
      <c r="E290" s="188" t="s">
        <v>1844</v>
      </c>
      <c r="F290" s="188"/>
      <c r="G290" s="143" t="s">
        <v>198</v>
      </c>
      <c r="H290" s="144">
        <v>2.6800000000000001E-2</v>
      </c>
      <c r="I290" s="145">
        <v>69.62</v>
      </c>
      <c r="J290" s="145">
        <v>1.86</v>
      </c>
    </row>
    <row r="291" spans="1:10" ht="63.75" x14ac:dyDescent="0.25">
      <c r="A291" s="154" t="s">
        <v>949</v>
      </c>
      <c r="B291" s="142" t="s">
        <v>1847</v>
      </c>
      <c r="C291" s="154" t="s">
        <v>8</v>
      </c>
      <c r="D291" s="154" t="s">
        <v>310</v>
      </c>
      <c r="E291" s="188" t="s">
        <v>1844</v>
      </c>
      <c r="F291" s="188"/>
      <c r="G291" s="143" t="s">
        <v>198</v>
      </c>
      <c r="H291" s="144">
        <v>0.1074</v>
      </c>
      <c r="I291" s="145">
        <v>10.87</v>
      </c>
      <c r="J291" s="145">
        <v>1.1599999999999999</v>
      </c>
    </row>
    <row r="292" spans="1:10" ht="51" x14ac:dyDescent="0.25">
      <c r="A292" s="154" t="s">
        <v>949</v>
      </c>
      <c r="B292" s="142" t="s">
        <v>1851</v>
      </c>
      <c r="C292" s="154" t="s">
        <v>8</v>
      </c>
      <c r="D292" s="154" t="s">
        <v>321</v>
      </c>
      <c r="E292" s="188" t="s">
        <v>1844</v>
      </c>
      <c r="F292" s="188"/>
      <c r="G292" s="143" t="s">
        <v>198</v>
      </c>
      <c r="H292" s="144">
        <v>2.6800000000000001E-2</v>
      </c>
      <c r="I292" s="145">
        <v>14</v>
      </c>
      <c r="J292" s="145">
        <v>0.37</v>
      </c>
    </row>
    <row r="293" spans="1:10" ht="51" x14ac:dyDescent="0.25">
      <c r="A293" s="154" t="s">
        <v>949</v>
      </c>
      <c r="B293" s="142" t="s">
        <v>1843</v>
      </c>
      <c r="C293" s="154" t="s">
        <v>8</v>
      </c>
      <c r="D293" s="154" t="s">
        <v>301</v>
      </c>
      <c r="E293" s="188" t="s">
        <v>1844</v>
      </c>
      <c r="F293" s="188"/>
      <c r="G293" s="143" t="s">
        <v>12</v>
      </c>
      <c r="H293" s="144">
        <v>0.53690000000000004</v>
      </c>
      <c r="I293" s="145">
        <v>9.08</v>
      </c>
      <c r="J293" s="145">
        <v>4.87</v>
      </c>
    </row>
    <row r="294" spans="1:10" ht="51" x14ac:dyDescent="0.25">
      <c r="A294" s="154" t="s">
        <v>949</v>
      </c>
      <c r="B294" s="142" t="s">
        <v>1849</v>
      </c>
      <c r="C294" s="154" t="s">
        <v>8</v>
      </c>
      <c r="D294" s="154" t="s">
        <v>320</v>
      </c>
      <c r="E294" s="188" t="s">
        <v>1844</v>
      </c>
      <c r="F294" s="188"/>
      <c r="G294" s="143" t="s">
        <v>198</v>
      </c>
      <c r="H294" s="144">
        <v>0.18790000000000001</v>
      </c>
      <c r="I294" s="145">
        <v>20.94</v>
      </c>
      <c r="J294" s="145">
        <v>3.93</v>
      </c>
    </row>
    <row r="295" spans="1:10" ht="51" x14ac:dyDescent="0.25">
      <c r="A295" s="154" t="s">
        <v>949</v>
      </c>
      <c r="B295" s="142" t="s">
        <v>1852</v>
      </c>
      <c r="C295" s="154" t="s">
        <v>8</v>
      </c>
      <c r="D295" s="154" t="s">
        <v>686</v>
      </c>
      <c r="E295" s="188" t="s">
        <v>1844</v>
      </c>
      <c r="F295" s="188"/>
      <c r="G295" s="143" t="s">
        <v>198</v>
      </c>
      <c r="H295" s="144">
        <v>0.1074</v>
      </c>
      <c r="I295" s="145">
        <v>27.44</v>
      </c>
      <c r="J295" s="145">
        <v>2.94</v>
      </c>
    </row>
    <row r="296" spans="1:10" ht="51" x14ac:dyDescent="0.25">
      <c r="A296" s="154" t="s">
        <v>949</v>
      </c>
      <c r="B296" s="142" t="s">
        <v>1239</v>
      </c>
      <c r="C296" s="154" t="s">
        <v>8</v>
      </c>
      <c r="D296" s="154" t="s">
        <v>328</v>
      </c>
      <c r="E296" s="188" t="s">
        <v>1844</v>
      </c>
      <c r="F296" s="188"/>
      <c r="G296" s="143" t="s">
        <v>198</v>
      </c>
      <c r="H296" s="144">
        <v>2.6800000000000001E-2</v>
      </c>
      <c r="I296" s="145">
        <v>22.3</v>
      </c>
      <c r="J296" s="145">
        <v>0.59</v>
      </c>
    </row>
    <row r="297" spans="1:10" ht="51" x14ac:dyDescent="0.25">
      <c r="A297" s="154" t="s">
        <v>949</v>
      </c>
      <c r="B297" s="142" t="s">
        <v>1238</v>
      </c>
      <c r="C297" s="154" t="s">
        <v>8</v>
      </c>
      <c r="D297" s="154" t="s">
        <v>143</v>
      </c>
      <c r="E297" s="188" t="s">
        <v>1844</v>
      </c>
      <c r="F297" s="188"/>
      <c r="G297" s="143" t="s">
        <v>198</v>
      </c>
      <c r="H297" s="144">
        <v>0.13420000000000001</v>
      </c>
      <c r="I297" s="145">
        <v>35.75</v>
      </c>
      <c r="J297" s="145">
        <v>4.79</v>
      </c>
    </row>
    <row r="298" spans="1:10" ht="63.75" x14ac:dyDescent="0.25">
      <c r="A298" s="154" t="s">
        <v>949</v>
      </c>
      <c r="B298" s="142" t="s">
        <v>1855</v>
      </c>
      <c r="C298" s="154" t="s">
        <v>8</v>
      </c>
      <c r="D298" s="154" t="s">
        <v>687</v>
      </c>
      <c r="E298" s="188" t="s">
        <v>1844</v>
      </c>
      <c r="F298" s="188"/>
      <c r="G298" s="143" t="s">
        <v>198</v>
      </c>
      <c r="H298" s="144">
        <v>0.16109999999999999</v>
      </c>
      <c r="I298" s="145">
        <v>217.8</v>
      </c>
      <c r="J298" s="145">
        <v>35.08</v>
      </c>
    </row>
    <row r="299" spans="1:10" ht="63.75" x14ac:dyDescent="0.25">
      <c r="A299" s="154" t="s">
        <v>949</v>
      </c>
      <c r="B299" s="142" t="s">
        <v>1576</v>
      </c>
      <c r="C299" s="154" t="s">
        <v>8</v>
      </c>
      <c r="D299" s="154" t="s">
        <v>331</v>
      </c>
      <c r="E299" s="188" t="s">
        <v>1844</v>
      </c>
      <c r="F299" s="188"/>
      <c r="G299" s="143" t="s">
        <v>198</v>
      </c>
      <c r="H299" s="144">
        <v>2.6800000000000001E-2</v>
      </c>
      <c r="I299" s="145">
        <v>37.380000000000003</v>
      </c>
      <c r="J299" s="145">
        <v>1</v>
      </c>
    </row>
    <row r="300" spans="1:10" ht="51" x14ac:dyDescent="0.25">
      <c r="A300" s="154" t="s">
        <v>949</v>
      </c>
      <c r="B300" s="142" t="s">
        <v>1887</v>
      </c>
      <c r="C300" s="154" t="s">
        <v>8</v>
      </c>
      <c r="D300" s="154" t="s">
        <v>160</v>
      </c>
      <c r="E300" s="188" t="s">
        <v>1801</v>
      </c>
      <c r="F300" s="188"/>
      <c r="G300" s="143" t="s">
        <v>12</v>
      </c>
      <c r="H300" s="144">
        <v>8.8599999999999998E-2</v>
      </c>
      <c r="I300" s="145">
        <v>18.579999999999998</v>
      </c>
      <c r="J300" s="145">
        <v>1.64</v>
      </c>
    </row>
    <row r="301" spans="1:10" ht="51" x14ac:dyDescent="0.25">
      <c r="A301" s="154" t="s">
        <v>949</v>
      </c>
      <c r="B301" s="142" t="s">
        <v>1885</v>
      </c>
      <c r="C301" s="154" t="s">
        <v>8</v>
      </c>
      <c r="D301" s="154" t="s">
        <v>159</v>
      </c>
      <c r="E301" s="188" t="s">
        <v>1801</v>
      </c>
      <c r="F301" s="188"/>
      <c r="G301" s="143" t="s">
        <v>12</v>
      </c>
      <c r="H301" s="144">
        <v>0.14230000000000001</v>
      </c>
      <c r="I301" s="145">
        <v>55.94</v>
      </c>
      <c r="J301" s="145">
        <v>7.96</v>
      </c>
    </row>
    <row r="302" spans="1:10" ht="63.75" x14ac:dyDescent="0.25">
      <c r="A302" s="154" t="s">
        <v>949</v>
      </c>
      <c r="B302" s="142" t="s">
        <v>1889</v>
      </c>
      <c r="C302" s="154" t="s">
        <v>8</v>
      </c>
      <c r="D302" s="154" t="s">
        <v>157</v>
      </c>
      <c r="E302" s="188" t="s">
        <v>1801</v>
      </c>
      <c r="F302" s="188"/>
      <c r="G302" s="143" t="s">
        <v>198</v>
      </c>
      <c r="H302" s="144">
        <v>5.3699999999999998E-2</v>
      </c>
      <c r="I302" s="145">
        <v>10.47</v>
      </c>
      <c r="J302" s="145">
        <v>0.56000000000000005</v>
      </c>
    </row>
    <row r="303" spans="1:10" ht="51" x14ac:dyDescent="0.25">
      <c r="A303" s="154" t="s">
        <v>949</v>
      </c>
      <c r="B303" s="142" t="s">
        <v>1913</v>
      </c>
      <c r="C303" s="154" t="s">
        <v>8</v>
      </c>
      <c r="D303" s="154" t="s">
        <v>700</v>
      </c>
      <c r="E303" s="188" t="s">
        <v>1801</v>
      </c>
      <c r="F303" s="188"/>
      <c r="G303" s="143" t="s">
        <v>198</v>
      </c>
      <c r="H303" s="144">
        <v>2.6800000000000001E-2</v>
      </c>
      <c r="I303" s="145">
        <v>149.57</v>
      </c>
      <c r="J303" s="145">
        <v>4</v>
      </c>
    </row>
    <row r="304" spans="1:10" ht="63.75" x14ac:dyDescent="0.25">
      <c r="A304" s="154" t="s">
        <v>949</v>
      </c>
      <c r="B304" s="142" t="s">
        <v>1895</v>
      </c>
      <c r="C304" s="154" t="s">
        <v>8</v>
      </c>
      <c r="D304" s="154" t="s">
        <v>699</v>
      </c>
      <c r="E304" s="188" t="s">
        <v>1801</v>
      </c>
      <c r="F304" s="188"/>
      <c r="G304" s="143" t="s">
        <v>198</v>
      </c>
      <c r="H304" s="144">
        <v>2.6800000000000001E-2</v>
      </c>
      <c r="I304" s="145">
        <v>398.2</v>
      </c>
      <c r="J304" s="145">
        <v>10.67</v>
      </c>
    </row>
    <row r="305" spans="1:10" ht="102" x14ac:dyDescent="0.25">
      <c r="A305" s="154" t="s">
        <v>949</v>
      </c>
      <c r="B305" s="142" t="s">
        <v>1897</v>
      </c>
      <c r="C305" s="154" t="s">
        <v>8</v>
      </c>
      <c r="D305" s="154" t="s">
        <v>711</v>
      </c>
      <c r="E305" s="188" t="s">
        <v>1801</v>
      </c>
      <c r="F305" s="188"/>
      <c r="G305" s="143" t="s">
        <v>198</v>
      </c>
      <c r="H305" s="144">
        <v>2.6800000000000001E-2</v>
      </c>
      <c r="I305" s="145">
        <v>232.68</v>
      </c>
      <c r="J305" s="145">
        <v>6.23</v>
      </c>
    </row>
    <row r="306" spans="1:10" ht="89.25" x14ac:dyDescent="0.25">
      <c r="A306" s="154" t="s">
        <v>949</v>
      </c>
      <c r="B306" s="142" t="s">
        <v>1898</v>
      </c>
      <c r="C306" s="154" t="s">
        <v>8</v>
      </c>
      <c r="D306" s="154" t="s">
        <v>710</v>
      </c>
      <c r="E306" s="188" t="s">
        <v>1801</v>
      </c>
      <c r="F306" s="188"/>
      <c r="G306" s="143" t="s">
        <v>198</v>
      </c>
      <c r="H306" s="144">
        <v>2.6800000000000001E-2</v>
      </c>
      <c r="I306" s="145">
        <v>375.83</v>
      </c>
      <c r="J306" s="145">
        <v>10.07</v>
      </c>
    </row>
    <row r="307" spans="1:10" ht="76.5" x14ac:dyDescent="0.25">
      <c r="A307" s="154" t="s">
        <v>949</v>
      </c>
      <c r="B307" s="142" t="s">
        <v>1899</v>
      </c>
      <c r="C307" s="154" t="s">
        <v>8</v>
      </c>
      <c r="D307" s="154" t="s">
        <v>412</v>
      </c>
      <c r="E307" s="188" t="s">
        <v>1801</v>
      </c>
      <c r="F307" s="188"/>
      <c r="G307" s="143" t="s">
        <v>198</v>
      </c>
      <c r="H307" s="144">
        <v>5.3699999999999998E-2</v>
      </c>
      <c r="I307" s="145">
        <v>120.03</v>
      </c>
      <c r="J307" s="145">
        <v>6.44</v>
      </c>
    </row>
    <row r="308" spans="1:10" ht="63.75" x14ac:dyDescent="0.25">
      <c r="A308" s="154" t="s">
        <v>949</v>
      </c>
      <c r="B308" s="142" t="s">
        <v>1858</v>
      </c>
      <c r="C308" s="154" t="s">
        <v>8</v>
      </c>
      <c r="D308" s="154" t="s">
        <v>428</v>
      </c>
      <c r="E308" s="188" t="s">
        <v>1801</v>
      </c>
      <c r="F308" s="188"/>
      <c r="G308" s="143" t="s">
        <v>12</v>
      </c>
      <c r="H308" s="144">
        <v>0.53690000000000004</v>
      </c>
      <c r="I308" s="145">
        <v>1.51</v>
      </c>
      <c r="J308" s="145">
        <v>0.81</v>
      </c>
    </row>
    <row r="309" spans="1:10" ht="89.25" x14ac:dyDescent="0.25">
      <c r="A309" s="154" t="s">
        <v>949</v>
      </c>
      <c r="B309" s="142" t="s">
        <v>1857</v>
      </c>
      <c r="C309" s="154" t="s">
        <v>8</v>
      </c>
      <c r="D309" s="154" t="s">
        <v>427</v>
      </c>
      <c r="E309" s="188" t="s">
        <v>1801</v>
      </c>
      <c r="F309" s="188"/>
      <c r="G309" s="143" t="s">
        <v>12</v>
      </c>
      <c r="H309" s="144">
        <v>0.3221</v>
      </c>
      <c r="I309" s="145">
        <v>2.99</v>
      </c>
      <c r="J309" s="145">
        <v>0.96</v>
      </c>
    </row>
    <row r="310" spans="1:10" ht="38.25" x14ac:dyDescent="0.25">
      <c r="A310" s="154" t="s">
        <v>949</v>
      </c>
      <c r="B310" s="142" t="s">
        <v>1859</v>
      </c>
      <c r="C310" s="154" t="s">
        <v>8</v>
      </c>
      <c r="D310" s="154" t="s">
        <v>717</v>
      </c>
      <c r="E310" s="188" t="s">
        <v>1860</v>
      </c>
      <c r="F310" s="188"/>
      <c r="G310" s="143" t="s">
        <v>951</v>
      </c>
      <c r="H310" s="144">
        <v>3.9E-2</v>
      </c>
      <c r="I310" s="145">
        <v>66.569999999999993</v>
      </c>
      <c r="J310" s="145">
        <v>2.59</v>
      </c>
    </row>
    <row r="311" spans="1:10" ht="25.5" x14ac:dyDescent="0.25">
      <c r="A311" s="154" t="s">
        <v>949</v>
      </c>
      <c r="B311" s="142" t="s">
        <v>1861</v>
      </c>
      <c r="C311" s="154" t="s">
        <v>8</v>
      </c>
      <c r="D311" s="154" t="s">
        <v>188</v>
      </c>
      <c r="E311" s="188" t="s">
        <v>1860</v>
      </c>
      <c r="F311" s="188"/>
      <c r="G311" s="143" t="s">
        <v>951</v>
      </c>
      <c r="H311" s="144">
        <v>0.01</v>
      </c>
      <c r="I311" s="145">
        <v>40.36</v>
      </c>
      <c r="J311" s="145">
        <v>0.4</v>
      </c>
    </row>
    <row r="312" spans="1:10" ht="38.25" x14ac:dyDescent="0.25">
      <c r="A312" s="154" t="s">
        <v>949</v>
      </c>
      <c r="B312" s="142" t="s">
        <v>1250</v>
      </c>
      <c r="C312" s="154" t="s">
        <v>8</v>
      </c>
      <c r="D312" s="154" t="s">
        <v>138</v>
      </c>
      <c r="E312" s="188" t="s">
        <v>1862</v>
      </c>
      <c r="F312" s="188"/>
      <c r="G312" s="143" t="s">
        <v>763</v>
      </c>
      <c r="H312" s="144">
        <v>1.4293</v>
      </c>
      <c r="I312" s="145">
        <v>12.69</v>
      </c>
      <c r="J312" s="145">
        <v>18.13</v>
      </c>
    </row>
    <row r="313" spans="1:10" ht="25.5" x14ac:dyDescent="0.25">
      <c r="A313" s="154" t="s">
        <v>949</v>
      </c>
      <c r="B313" s="142" t="s">
        <v>1817</v>
      </c>
      <c r="C313" s="154" t="s">
        <v>8</v>
      </c>
      <c r="D313" s="154" t="s">
        <v>168</v>
      </c>
      <c r="E313" s="188" t="s">
        <v>1784</v>
      </c>
      <c r="F313" s="188"/>
      <c r="G313" s="143" t="s">
        <v>65</v>
      </c>
      <c r="H313" s="144">
        <v>1.1154999999999999</v>
      </c>
      <c r="I313" s="145">
        <v>20.85</v>
      </c>
      <c r="J313" s="145">
        <v>23.25</v>
      </c>
    </row>
    <row r="314" spans="1:10" ht="38.25" x14ac:dyDescent="0.25">
      <c r="A314" s="155" t="s">
        <v>950</v>
      </c>
      <c r="B314" s="148" t="s">
        <v>1866</v>
      </c>
      <c r="C314" s="155" t="s">
        <v>8</v>
      </c>
      <c r="D314" s="155" t="s">
        <v>550</v>
      </c>
      <c r="E314" s="185" t="s">
        <v>1808</v>
      </c>
      <c r="F314" s="185"/>
      <c r="G314" s="149" t="s">
        <v>198</v>
      </c>
      <c r="H314" s="150">
        <v>2.6800000000000001E-2</v>
      </c>
      <c r="I314" s="151">
        <v>169.62</v>
      </c>
      <c r="J314" s="151">
        <v>4.54</v>
      </c>
    </row>
    <row r="315" spans="1:10" ht="38.25" x14ac:dyDescent="0.25">
      <c r="A315" s="155" t="s">
        <v>950</v>
      </c>
      <c r="B315" s="148" t="s">
        <v>1864</v>
      </c>
      <c r="C315" s="155" t="s">
        <v>8</v>
      </c>
      <c r="D315" s="155" t="s">
        <v>551</v>
      </c>
      <c r="E315" s="185" t="s">
        <v>1808</v>
      </c>
      <c r="F315" s="185"/>
      <c r="G315" s="149" t="s">
        <v>198</v>
      </c>
      <c r="H315" s="150">
        <v>2.6800000000000001E-2</v>
      </c>
      <c r="I315" s="151">
        <v>164.03</v>
      </c>
      <c r="J315" s="151">
        <v>4.3899999999999997</v>
      </c>
    </row>
    <row r="316" spans="1:10" ht="76.5" x14ac:dyDescent="0.25">
      <c r="A316" s="155" t="s">
        <v>950</v>
      </c>
      <c r="B316" s="148" t="s">
        <v>1910</v>
      </c>
      <c r="C316" s="155" t="s">
        <v>8</v>
      </c>
      <c r="D316" s="155" t="s">
        <v>552</v>
      </c>
      <c r="E316" s="185" t="s">
        <v>1808</v>
      </c>
      <c r="F316" s="185"/>
      <c r="G316" s="149" t="s">
        <v>952</v>
      </c>
      <c r="H316" s="150">
        <v>2.6800000000000001E-2</v>
      </c>
      <c r="I316" s="151">
        <v>62</v>
      </c>
      <c r="J316" s="151">
        <v>1.66</v>
      </c>
    </row>
    <row r="317" spans="1:10" ht="51" x14ac:dyDescent="0.25">
      <c r="A317" s="155" t="s">
        <v>950</v>
      </c>
      <c r="B317" s="148" t="s">
        <v>1867</v>
      </c>
      <c r="C317" s="155" t="s">
        <v>8</v>
      </c>
      <c r="D317" s="155" t="s">
        <v>560</v>
      </c>
      <c r="E317" s="185" t="s">
        <v>1808</v>
      </c>
      <c r="F317" s="185"/>
      <c r="G317" s="149" t="s">
        <v>763</v>
      </c>
      <c r="H317" s="150">
        <v>1</v>
      </c>
      <c r="I317" s="151">
        <v>102.33</v>
      </c>
      <c r="J317" s="151">
        <v>102.33</v>
      </c>
    </row>
    <row r="318" spans="1:10" ht="51" x14ac:dyDescent="0.25">
      <c r="A318" s="155" t="s">
        <v>950</v>
      </c>
      <c r="B318" s="148" t="s">
        <v>1914</v>
      </c>
      <c r="C318" s="155" t="s">
        <v>8</v>
      </c>
      <c r="D318" s="155" t="s">
        <v>629</v>
      </c>
      <c r="E318" s="185" t="s">
        <v>1915</v>
      </c>
      <c r="F318" s="185"/>
      <c r="G318" s="149" t="s">
        <v>12</v>
      </c>
      <c r="H318" s="150">
        <v>1.2782</v>
      </c>
      <c r="I318" s="151">
        <v>3.28</v>
      </c>
      <c r="J318" s="151">
        <v>4.1900000000000004</v>
      </c>
    </row>
    <row r="319" spans="1:10" x14ac:dyDescent="0.25">
      <c r="A319" s="156"/>
      <c r="B319" s="156"/>
      <c r="C319" s="156"/>
      <c r="D319" s="156"/>
      <c r="E319" s="156" t="s">
        <v>1792</v>
      </c>
      <c r="F319" s="146">
        <v>102.53</v>
      </c>
      <c r="G319" s="156" t="s">
        <v>1793</v>
      </c>
      <c r="H319" s="146">
        <v>0</v>
      </c>
      <c r="I319" s="156" t="s">
        <v>1794</v>
      </c>
      <c r="J319" s="146">
        <v>102.53</v>
      </c>
    </row>
    <row r="320" spans="1:10" ht="13.5" thickBot="1" x14ac:dyDescent="0.3">
      <c r="A320" s="156"/>
      <c r="B320" s="156"/>
      <c r="C320" s="156"/>
      <c r="D320" s="156"/>
      <c r="E320" s="156" t="s">
        <v>1795</v>
      </c>
      <c r="F320" s="146">
        <v>0</v>
      </c>
      <c r="G320" s="156"/>
      <c r="H320" s="181" t="s">
        <v>1796</v>
      </c>
      <c r="I320" s="181"/>
      <c r="J320" s="146">
        <v>575.49</v>
      </c>
    </row>
    <row r="321" spans="1:10" ht="13.5" thickTop="1" x14ac:dyDescent="0.25">
      <c r="A321" s="147"/>
      <c r="B321" s="147"/>
      <c r="C321" s="147"/>
      <c r="D321" s="147"/>
      <c r="E321" s="147"/>
      <c r="F321" s="147"/>
      <c r="G321" s="147"/>
      <c r="H321" s="147"/>
      <c r="I321" s="147"/>
      <c r="J321" s="147"/>
    </row>
    <row r="322" spans="1:10" x14ac:dyDescent="0.25">
      <c r="A322" s="157" t="s">
        <v>1916</v>
      </c>
      <c r="B322" s="152" t="s">
        <v>1775</v>
      </c>
      <c r="C322" s="157" t="s">
        <v>1776</v>
      </c>
      <c r="D322" s="157" t="s">
        <v>1777</v>
      </c>
      <c r="E322" s="186" t="s">
        <v>1778</v>
      </c>
      <c r="F322" s="186"/>
      <c r="G322" s="153" t="s">
        <v>1779</v>
      </c>
      <c r="H322" s="152" t="s">
        <v>1780</v>
      </c>
      <c r="I322" s="152" t="s">
        <v>1781</v>
      </c>
      <c r="J322" s="152" t="s">
        <v>89</v>
      </c>
    </row>
    <row r="323" spans="1:10" ht="63.75" x14ac:dyDescent="0.25">
      <c r="A323" s="158" t="s">
        <v>1461</v>
      </c>
      <c r="B323" s="138" t="s">
        <v>1220</v>
      </c>
      <c r="C323" s="158" t="s">
        <v>8</v>
      </c>
      <c r="D323" s="158" t="s">
        <v>224</v>
      </c>
      <c r="E323" s="187" t="s">
        <v>1798</v>
      </c>
      <c r="F323" s="187"/>
      <c r="G323" s="139" t="s">
        <v>763</v>
      </c>
      <c r="H323" s="140">
        <v>1</v>
      </c>
      <c r="I323" s="141">
        <v>953.13</v>
      </c>
      <c r="J323" s="141">
        <v>953.13</v>
      </c>
    </row>
    <row r="324" spans="1:10" ht="63.75" x14ac:dyDescent="0.25">
      <c r="A324" s="154" t="s">
        <v>949</v>
      </c>
      <c r="B324" s="142" t="s">
        <v>1833</v>
      </c>
      <c r="C324" s="154" t="s">
        <v>8</v>
      </c>
      <c r="D324" s="154" t="s">
        <v>226</v>
      </c>
      <c r="E324" s="188" t="s">
        <v>1798</v>
      </c>
      <c r="F324" s="188"/>
      <c r="G324" s="143" t="s">
        <v>763</v>
      </c>
      <c r="H324" s="144">
        <v>0.26119999999999999</v>
      </c>
      <c r="I324" s="145">
        <v>131.44999999999999</v>
      </c>
      <c r="J324" s="145">
        <v>34.33</v>
      </c>
    </row>
    <row r="325" spans="1:10" ht="51" x14ac:dyDescent="0.25">
      <c r="A325" s="154" t="s">
        <v>949</v>
      </c>
      <c r="B325" s="142" t="s">
        <v>1834</v>
      </c>
      <c r="C325" s="154" t="s">
        <v>8</v>
      </c>
      <c r="D325" s="154" t="s">
        <v>229</v>
      </c>
      <c r="E325" s="188" t="s">
        <v>1798</v>
      </c>
      <c r="F325" s="188"/>
      <c r="G325" s="143" t="s">
        <v>763</v>
      </c>
      <c r="H325" s="144">
        <v>9.5600000000000004E-2</v>
      </c>
      <c r="I325" s="145">
        <v>118.39</v>
      </c>
      <c r="J325" s="145">
        <v>11.31</v>
      </c>
    </row>
    <row r="326" spans="1:10" ht="63.75" x14ac:dyDescent="0.25">
      <c r="A326" s="154" t="s">
        <v>949</v>
      </c>
      <c r="B326" s="142" t="s">
        <v>1829</v>
      </c>
      <c r="C326" s="154" t="s">
        <v>8</v>
      </c>
      <c r="D326" s="154" t="s">
        <v>232</v>
      </c>
      <c r="E326" s="188" t="s">
        <v>1798</v>
      </c>
      <c r="F326" s="188"/>
      <c r="G326" s="143" t="s">
        <v>763</v>
      </c>
      <c r="H326" s="144">
        <v>0.12970000000000001</v>
      </c>
      <c r="I326" s="145">
        <v>134.88999999999999</v>
      </c>
      <c r="J326" s="145">
        <v>17.489999999999998</v>
      </c>
    </row>
    <row r="327" spans="1:10" ht="51" x14ac:dyDescent="0.25">
      <c r="A327" s="154" t="s">
        <v>949</v>
      </c>
      <c r="B327" s="142" t="s">
        <v>1836</v>
      </c>
      <c r="C327" s="154" t="s">
        <v>8</v>
      </c>
      <c r="D327" s="154" t="s">
        <v>231</v>
      </c>
      <c r="E327" s="188" t="s">
        <v>1798</v>
      </c>
      <c r="F327" s="188"/>
      <c r="G327" s="143" t="s">
        <v>763</v>
      </c>
      <c r="H327" s="144">
        <v>0.31819999999999998</v>
      </c>
      <c r="I327" s="145">
        <v>196.22</v>
      </c>
      <c r="J327" s="145">
        <v>62.43</v>
      </c>
    </row>
    <row r="328" spans="1:10" ht="51" x14ac:dyDescent="0.25">
      <c r="A328" s="154" t="s">
        <v>949</v>
      </c>
      <c r="B328" s="142" t="s">
        <v>1835</v>
      </c>
      <c r="C328" s="154" t="s">
        <v>8</v>
      </c>
      <c r="D328" s="154" t="s">
        <v>227</v>
      </c>
      <c r="E328" s="188" t="s">
        <v>1798</v>
      </c>
      <c r="F328" s="188"/>
      <c r="G328" s="143" t="s">
        <v>763</v>
      </c>
      <c r="H328" s="144">
        <v>0.30070000000000002</v>
      </c>
      <c r="I328" s="145">
        <v>134.05000000000001</v>
      </c>
      <c r="J328" s="145">
        <v>40.299999999999997</v>
      </c>
    </row>
    <row r="329" spans="1:10" ht="63.75" x14ac:dyDescent="0.25">
      <c r="A329" s="154" t="s">
        <v>949</v>
      </c>
      <c r="B329" s="142" t="s">
        <v>1830</v>
      </c>
      <c r="C329" s="154" t="s">
        <v>8</v>
      </c>
      <c r="D329" s="154" t="s">
        <v>228</v>
      </c>
      <c r="E329" s="188" t="s">
        <v>1798</v>
      </c>
      <c r="F329" s="188"/>
      <c r="G329" s="143" t="s">
        <v>763</v>
      </c>
      <c r="H329" s="144">
        <v>8.3000000000000004E-2</v>
      </c>
      <c r="I329" s="145">
        <v>116.53</v>
      </c>
      <c r="J329" s="145">
        <v>9.67</v>
      </c>
    </row>
    <row r="330" spans="1:10" ht="63.75" x14ac:dyDescent="0.25">
      <c r="A330" s="154" t="s">
        <v>949</v>
      </c>
      <c r="B330" s="142" t="s">
        <v>1831</v>
      </c>
      <c r="C330" s="154" t="s">
        <v>8</v>
      </c>
      <c r="D330" s="154" t="s">
        <v>230</v>
      </c>
      <c r="E330" s="188" t="s">
        <v>1798</v>
      </c>
      <c r="F330" s="188"/>
      <c r="G330" s="143" t="s">
        <v>763</v>
      </c>
      <c r="H330" s="144">
        <v>0.40810000000000002</v>
      </c>
      <c r="I330" s="145">
        <v>155.69</v>
      </c>
      <c r="J330" s="145">
        <v>63.53</v>
      </c>
    </row>
    <row r="331" spans="1:10" ht="51" x14ac:dyDescent="0.25">
      <c r="A331" s="154" t="s">
        <v>949</v>
      </c>
      <c r="B331" s="142" t="s">
        <v>1832</v>
      </c>
      <c r="C331" s="154" t="s">
        <v>8</v>
      </c>
      <c r="D331" s="154" t="s">
        <v>233</v>
      </c>
      <c r="E331" s="188" t="s">
        <v>1798</v>
      </c>
      <c r="F331" s="188"/>
      <c r="G331" s="143" t="s">
        <v>763</v>
      </c>
      <c r="H331" s="144">
        <v>0.1011</v>
      </c>
      <c r="I331" s="145">
        <v>166.3</v>
      </c>
      <c r="J331" s="145">
        <v>16.809999999999999</v>
      </c>
    </row>
    <row r="332" spans="1:10" ht="76.5" x14ac:dyDescent="0.25">
      <c r="A332" s="154" t="s">
        <v>949</v>
      </c>
      <c r="B332" s="142" t="s">
        <v>1839</v>
      </c>
      <c r="C332" s="154" t="s">
        <v>8</v>
      </c>
      <c r="D332" s="154" t="s">
        <v>643</v>
      </c>
      <c r="E332" s="188" t="s">
        <v>1838</v>
      </c>
      <c r="F332" s="188"/>
      <c r="G332" s="143" t="s">
        <v>763</v>
      </c>
      <c r="H332" s="144">
        <v>1.3566</v>
      </c>
      <c r="I332" s="145">
        <v>51.34</v>
      </c>
      <c r="J332" s="145">
        <v>69.64</v>
      </c>
    </row>
    <row r="333" spans="1:10" ht="76.5" x14ac:dyDescent="0.25">
      <c r="A333" s="154" t="s">
        <v>949</v>
      </c>
      <c r="B333" s="142" t="s">
        <v>1837</v>
      </c>
      <c r="C333" s="154" t="s">
        <v>8</v>
      </c>
      <c r="D333" s="154" t="s">
        <v>642</v>
      </c>
      <c r="E333" s="188" t="s">
        <v>1838</v>
      </c>
      <c r="F333" s="188"/>
      <c r="G333" s="143" t="s">
        <v>763</v>
      </c>
      <c r="H333" s="144">
        <v>1.3566</v>
      </c>
      <c r="I333" s="145">
        <v>18.43</v>
      </c>
      <c r="J333" s="145">
        <v>25</v>
      </c>
    </row>
    <row r="334" spans="1:10" ht="63.75" x14ac:dyDescent="0.25">
      <c r="A334" s="154" t="s">
        <v>949</v>
      </c>
      <c r="B334" s="142" t="s">
        <v>1877</v>
      </c>
      <c r="C334" s="154" t="s">
        <v>8</v>
      </c>
      <c r="D334" s="154" t="s">
        <v>655</v>
      </c>
      <c r="E334" s="188" t="s">
        <v>1841</v>
      </c>
      <c r="F334" s="188"/>
      <c r="G334" s="143" t="s">
        <v>198</v>
      </c>
      <c r="H334" s="144">
        <v>3.4799999999999998E-2</v>
      </c>
      <c r="I334" s="145">
        <v>317.29000000000002</v>
      </c>
      <c r="J334" s="145">
        <v>11.04</v>
      </c>
    </row>
    <row r="335" spans="1:10" ht="63.75" x14ac:dyDescent="0.25">
      <c r="A335" s="154" t="s">
        <v>949</v>
      </c>
      <c r="B335" s="142" t="s">
        <v>1917</v>
      </c>
      <c r="C335" s="154" t="s">
        <v>8</v>
      </c>
      <c r="D335" s="154" t="s">
        <v>656</v>
      </c>
      <c r="E335" s="188" t="s">
        <v>1841</v>
      </c>
      <c r="F335" s="188"/>
      <c r="G335" s="143" t="s">
        <v>198</v>
      </c>
      <c r="H335" s="144">
        <v>5.2200000000000003E-2</v>
      </c>
      <c r="I335" s="145">
        <v>91.17</v>
      </c>
      <c r="J335" s="145">
        <v>4.75</v>
      </c>
    </row>
    <row r="336" spans="1:10" ht="76.5" x14ac:dyDescent="0.25">
      <c r="A336" s="154" t="s">
        <v>949</v>
      </c>
      <c r="B336" s="142" t="s">
        <v>1840</v>
      </c>
      <c r="C336" s="154" t="s">
        <v>8</v>
      </c>
      <c r="D336" s="154" t="s">
        <v>658</v>
      </c>
      <c r="E336" s="188" t="s">
        <v>1841</v>
      </c>
      <c r="F336" s="188"/>
      <c r="G336" s="143" t="s">
        <v>763</v>
      </c>
      <c r="H336" s="144">
        <v>9.0499999999999997E-2</v>
      </c>
      <c r="I336" s="145">
        <v>783.56</v>
      </c>
      <c r="J336" s="145">
        <v>70.91</v>
      </c>
    </row>
    <row r="337" spans="1:10" ht="38.25" x14ac:dyDescent="0.25">
      <c r="A337" s="154" t="s">
        <v>949</v>
      </c>
      <c r="B337" s="142" t="s">
        <v>1595</v>
      </c>
      <c r="C337" s="154" t="s">
        <v>8</v>
      </c>
      <c r="D337" s="154" t="s">
        <v>662</v>
      </c>
      <c r="E337" s="188" t="s">
        <v>1815</v>
      </c>
      <c r="F337" s="188"/>
      <c r="G337" s="143" t="s">
        <v>763</v>
      </c>
      <c r="H337" s="144">
        <v>6.4000000000000003E-3</v>
      </c>
      <c r="I337" s="145">
        <v>15.45</v>
      </c>
      <c r="J337" s="145">
        <v>0.09</v>
      </c>
    </row>
    <row r="338" spans="1:10" ht="38.25" x14ac:dyDescent="0.25">
      <c r="A338" s="154" t="s">
        <v>949</v>
      </c>
      <c r="B338" s="142" t="s">
        <v>1842</v>
      </c>
      <c r="C338" s="154" t="s">
        <v>8</v>
      </c>
      <c r="D338" s="154" t="s">
        <v>663</v>
      </c>
      <c r="E338" s="188" t="s">
        <v>1815</v>
      </c>
      <c r="F338" s="188"/>
      <c r="G338" s="143" t="s">
        <v>763</v>
      </c>
      <c r="H338" s="144">
        <v>1.3328</v>
      </c>
      <c r="I338" s="145">
        <v>25.76</v>
      </c>
      <c r="J338" s="145">
        <v>34.33</v>
      </c>
    </row>
    <row r="339" spans="1:10" ht="63.75" x14ac:dyDescent="0.25">
      <c r="A339" s="154" t="s">
        <v>949</v>
      </c>
      <c r="B339" s="142" t="s">
        <v>1845</v>
      </c>
      <c r="C339" s="154" t="s">
        <v>8</v>
      </c>
      <c r="D339" s="154" t="s">
        <v>675</v>
      </c>
      <c r="E339" s="188" t="s">
        <v>1815</v>
      </c>
      <c r="F339" s="188"/>
      <c r="G339" s="143" t="s">
        <v>951</v>
      </c>
      <c r="H339" s="144">
        <v>2.86E-2</v>
      </c>
      <c r="I339" s="145">
        <v>809.93</v>
      </c>
      <c r="J339" s="145">
        <v>23.16</v>
      </c>
    </row>
    <row r="340" spans="1:10" ht="63.75" x14ac:dyDescent="0.25">
      <c r="A340" s="154" t="s">
        <v>949</v>
      </c>
      <c r="B340" s="142" t="s">
        <v>1920</v>
      </c>
      <c r="C340" s="154" t="s">
        <v>8</v>
      </c>
      <c r="D340" s="154" t="s">
        <v>308</v>
      </c>
      <c r="E340" s="188" t="s">
        <v>1844</v>
      </c>
      <c r="F340" s="188"/>
      <c r="G340" s="143" t="s">
        <v>198</v>
      </c>
      <c r="H340" s="144">
        <v>3.4799999999999998E-2</v>
      </c>
      <c r="I340" s="145">
        <v>6.28</v>
      </c>
      <c r="J340" s="145">
        <v>0.21</v>
      </c>
    </row>
    <row r="341" spans="1:10" ht="51" x14ac:dyDescent="0.25">
      <c r="A341" s="154" t="s">
        <v>949</v>
      </c>
      <c r="B341" s="142" t="s">
        <v>1848</v>
      </c>
      <c r="C341" s="154" t="s">
        <v>8</v>
      </c>
      <c r="D341" s="154" t="s">
        <v>196</v>
      </c>
      <c r="E341" s="188" t="s">
        <v>1844</v>
      </c>
      <c r="F341" s="188"/>
      <c r="G341" s="143" t="s">
        <v>12</v>
      </c>
      <c r="H341" s="144">
        <v>1.2529999999999999</v>
      </c>
      <c r="I341" s="145">
        <v>2.79</v>
      </c>
      <c r="J341" s="145">
        <v>3.49</v>
      </c>
    </row>
    <row r="342" spans="1:10" ht="63.75" x14ac:dyDescent="0.25">
      <c r="A342" s="154" t="s">
        <v>949</v>
      </c>
      <c r="B342" s="142" t="s">
        <v>1870</v>
      </c>
      <c r="C342" s="154" t="s">
        <v>8</v>
      </c>
      <c r="D342" s="154" t="s">
        <v>676</v>
      </c>
      <c r="E342" s="188" t="s">
        <v>1844</v>
      </c>
      <c r="F342" s="188"/>
      <c r="G342" s="143" t="s">
        <v>198</v>
      </c>
      <c r="H342" s="144">
        <v>5.2200000000000003E-2</v>
      </c>
      <c r="I342" s="145">
        <v>162.5</v>
      </c>
      <c r="J342" s="145">
        <v>8.48</v>
      </c>
    </row>
    <row r="343" spans="1:10" ht="38.25" x14ac:dyDescent="0.25">
      <c r="A343" s="154" t="s">
        <v>949</v>
      </c>
      <c r="B343" s="142" t="s">
        <v>1651</v>
      </c>
      <c r="C343" s="154" t="s">
        <v>8</v>
      </c>
      <c r="D343" s="154" t="s">
        <v>318</v>
      </c>
      <c r="E343" s="188" t="s">
        <v>1844</v>
      </c>
      <c r="F343" s="188"/>
      <c r="G343" s="143" t="s">
        <v>198</v>
      </c>
      <c r="H343" s="144">
        <v>0.13919999999999999</v>
      </c>
      <c r="I343" s="145">
        <v>9.51</v>
      </c>
      <c r="J343" s="145">
        <v>1.32</v>
      </c>
    </row>
    <row r="344" spans="1:10" ht="51" x14ac:dyDescent="0.25">
      <c r="A344" s="154" t="s">
        <v>949</v>
      </c>
      <c r="B344" s="142" t="s">
        <v>1666</v>
      </c>
      <c r="C344" s="154" t="s">
        <v>8</v>
      </c>
      <c r="D344" s="154" t="s">
        <v>163</v>
      </c>
      <c r="E344" s="188" t="s">
        <v>1844</v>
      </c>
      <c r="F344" s="188"/>
      <c r="G344" s="143" t="s">
        <v>198</v>
      </c>
      <c r="H344" s="144">
        <v>1.7399999999999999E-2</v>
      </c>
      <c r="I344" s="145">
        <v>33.39</v>
      </c>
      <c r="J344" s="145">
        <v>0.57999999999999996</v>
      </c>
    </row>
    <row r="345" spans="1:10" ht="51" x14ac:dyDescent="0.25">
      <c r="A345" s="154" t="s">
        <v>949</v>
      </c>
      <c r="B345" s="142" t="s">
        <v>1843</v>
      </c>
      <c r="C345" s="154" t="s">
        <v>8</v>
      </c>
      <c r="D345" s="154" t="s">
        <v>301</v>
      </c>
      <c r="E345" s="188" t="s">
        <v>1844</v>
      </c>
      <c r="F345" s="188"/>
      <c r="G345" s="143" t="s">
        <v>12</v>
      </c>
      <c r="H345" s="144">
        <v>0.15659999999999999</v>
      </c>
      <c r="I345" s="145">
        <v>9.08</v>
      </c>
      <c r="J345" s="145">
        <v>1.42</v>
      </c>
    </row>
    <row r="346" spans="1:10" ht="51" x14ac:dyDescent="0.25">
      <c r="A346" s="154" t="s">
        <v>949</v>
      </c>
      <c r="B346" s="142" t="s">
        <v>1849</v>
      </c>
      <c r="C346" s="154" t="s">
        <v>8</v>
      </c>
      <c r="D346" s="154" t="s">
        <v>320</v>
      </c>
      <c r="E346" s="188" t="s">
        <v>1844</v>
      </c>
      <c r="F346" s="188"/>
      <c r="G346" s="143" t="s">
        <v>198</v>
      </c>
      <c r="H346" s="144">
        <v>1.7399999999999999E-2</v>
      </c>
      <c r="I346" s="145">
        <v>20.94</v>
      </c>
      <c r="J346" s="145">
        <v>0.36</v>
      </c>
    </row>
    <row r="347" spans="1:10" ht="51" x14ac:dyDescent="0.25">
      <c r="A347" s="154" t="s">
        <v>949</v>
      </c>
      <c r="B347" s="142" t="s">
        <v>1921</v>
      </c>
      <c r="C347" s="154" t="s">
        <v>8</v>
      </c>
      <c r="D347" s="154" t="s">
        <v>300</v>
      </c>
      <c r="E347" s="188" t="s">
        <v>1844</v>
      </c>
      <c r="F347" s="188"/>
      <c r="G347" s="143" t="s">
        <v>12</v>
      </c>
      <c r="H347" s="144">
        <v>0.1305</v>
      </c>
      <c r="I347" s="145">
        <v>10.15</v>
      </c>
      <c r="J347" s="145">
        <v>1.32</v>
      </c>
    </row>
    <row r="348" spans="1:10" ht="63.75" x14ac:dyDescent="0.25">
      <c r="A348" s="154" t="s">
        <v>949</v>
      </c>
      <c r="B348" s="142" t="s">
        <v>1919</v>
      </c>
      <c r="C348" s="154" t="s">
        <v>8</v>
      </c>
      <c r="D348" s="154" t="s">
        <v>307</v>
      </c>
      <c r="E348" s="188" t="s">
        <v>1844</v>
      </c>
      <c r="F348" s="188"/>
      <c r="G348" s="143" t="s">
        <v>198</v>
      </c>
      <c r="H348" s="144">
        <v>3.4799999999999998E-2</v>
      </c>
      <c r="I348" s="145">
        <v>5.26</v>
      </c>
      <c r="J348" s="145">
        <v>0.18</v>
      </c>
    </row>
    <row r="349" spans="1:10" ht="63.75" x14ac:dyDescent="0.25">
      <c r="A349" s="154" t="s">
        <v>949</v>
      </c>
      <c r="B349" s="142" t="s">
        <v>1923</v>
      </c>
      <c r="C349" s="154" t="s">
        <v>8</v>
      </c>
      <c r="D349" s="154" t="s">
        <v>309</v>
      </c>
      <c r="E349" s="188" t="s">
        <v>1844</v>
      </c>
      <c r="F349" s="188"/>
      <c r="G349" s="143" t="s">
        <v>198</v>
      </c>
      <c r="H349" s="144">
        <v>1.7399999999999999E-2</v>
      </c>
      <c r="I349" s="145">
        <v>8.76</v>
      </c>
      <c r="J349" s="145">
        <v>0.15</v>
      </c>
    </row>
    <row r="350" spans="1:10" ht="51" x14ac:dyDescent="0.25">
      <c r="A350" s="154" t="s">
        <v>949</v>
      </c>
      <c r="B350" s="142" t="s">
        <v>1846</v>
      </c>
      <c r="C350" s="154" t="s">
        <v>8</v>
      </c>
      <c r="D350" s="154" t="s">
        <v>299</v>
      </c>
      <c r="E350" s="188" t="s">
        <v>1844</v>
      </c>
      <c r="F350" s="188"/>
      <c r="G350" s="143" t="s">
        <v>12</v>
      </c>
      <c r="H350" s="144">
        <v>0.33069999999999999</v>
      </c>
      <c r="I350" s="145">
        <v>8.7100000000000009</v>
      </c>
      <c r="J350" s="145">
        <v>2.88</v>
      </c>
    </row>
    <row r="351" spans="1:10" ht="51" x14ac:dyDescent="0.25">
      <c r="A351" s="154" t="s">
        <v>949</v>
      </c>
      <c r="B351" s="142" t="s">
        <v>1918</v>
      </c>
      <c r="C351" s="154" t="s">
        <v>8</v>
      </c>
      <c r="D351" s="154" t="s">
        <v>302</v>
      </c>
      <c r="E351" s="188" t="s">
        <v>1844</v>
      </c>
      <c r="F351" s="188"/>
      <c r="G351" s="143" t="s">
        <v>12</v>
      </c>
      <c r="H351" s="144">
        <v>2.6100000000000002E-2</v>
      </c>
      <c r="I351" s="145">
        <v>10.56</v>
      </c>
      <c r="J351" s="145">
        <v>0.27</v>
      </c>
    </row>
    <row r="352" spans="1:10" ht="63.75" x14ac:dyDescent="0.25">
      <c r="A352" s="154" t="s">
        <v>949</v>
      </c>
      <c r="B352" s="142" t="s">
        <v>1847</v>
      </c>
      <c r="C352" s="154" t="s">
        <v>8</v>
      </c>
      <c r="D352" s="154" t="s">
        <v>310</v>
      </c>
      <c r="E352" s="188" t="s">
        <v>1844</v>
      </c>
      <c r="F352" s="188"/>
      <c r="G352" s="143" t="s">
        <v>198</v>
      </c>
      <c r="H352" s="144">
        <v>6.9599999999999995E-2</v>
      </c>
      <c r="I352" s="145">
        <v>10.87</v>
      </c>
      <c r="J352" s="145">
        <v>0.75</v>
      </c>
    </row>
    <row r="353" spans="1:10" ht="51" x14ac:dyDescent="0.25">
      <c r="A353" s="154" t="s">
        <v>949</v>
      </c>
      <c r="B353" s="142" t="s">
        <v>1851</v>
      </c>
      <c r="C353" s="154" t="s">
        <v>8</v>
      </c>
      <c r="D353" s="154" t="s">
        <v>321</v>
      </c>
      <c r="E353" s="188" t="s">
        <v>1844</v>
      </c>
      <c r="F353" s="188"/>
      <c r="G353" s="143" t="s">
        <v>198</v>
      </c>
      <c r="H353" s="144">
        <v>5.2200000000000003E-2</v>
      </c>
      <c r="I353" s="145">
        <v>14</v>
      </c>
      <c r="J353" s="145">
        <v>0.73</v>
      </c>
    </row>
    <row r="354" spans="1:10" ht="51" x14ac:dyDescent="0.25">
      <c r="A354" s="154" t="s">
        <v>949</v>
      </c>
      <c r="B354" s="142" t="s">
        <v>1871</v>
      </c>
      <c r="C354" s="154" t="s">
        <v>8</v>
      </c>
      <c r="D354" s="154" t="s">
        <v>313</v>
      </c>
      <c r="E354" s="188" t="s">
        <v>1844</v>
      </c>
      <c r="F354" s="188"/>
      <c r="G354" s="143" t="s">
        <v>12</v>
      </c>
      <c r="H354" s="144">
        <v>0.2611</v>
      </c>
      <c r="I354" s="145">
        <v>17.23</v>
      </c>
      <c r="J354" s="145">
        <v>4.49</v>
      </c>
    </row>
    <row r="355" spans="1:10" ht="51" x14ac:dyDescent="0.25">
      <c r="A355" s="154" t="s">
        <v>949</v>
      </c>
      <c r="B355" s="142" t="s">
        <v>1852</v>
      </c>
      <c r="C355" s="154" t="s">
        <v>8</v>
      </c>
      <c r="D355" s="154" t="s">
        <v>686</v>
      </c>
      <c r="E355" s="188" t="s">
        <v>1844</v>
      </c>
      <c r="F355" s="188"/>
      <c r="G355" s="143" t="s">
        <v>198</v>
      </c>
      <c r="H355" s="144">
        <v>0.10440000000000001</v>
      </c>
      <c r="I355" s="145">
        <v>27.44</v>
      </c>
      <c r="J355" s="145">
        <v>2.86</v>
      </c>
    </row>
    <row r="356" spans="1:10" ht="51" x14ac:dyDescent="0.25">
      <c r="A356" s="154" t="s">
        <v>949</v>
      </c>
      <c r="B356" s="142" t="s">
        <v>1850</v>
      </c>
      <c r="C356" s="154" t="s">
        <v>8</v>
      </c>
      <c r="D356" s="154" t="s">
        <v>684</v>
      </c>
      <c r="E356" s="188" t="s">
        <v>1844</v>
      </c>
      <c r="F356" s="188"/>
      <c r="G356" s="143" t="s">
        <v>198</v>
      </c>
      <c r="H356" s="144">
        <v>1.7399999999999999E-2</v>
      </c>
      <c r="I356" s="145">
        <v>69.62</v>
      </c>
      <c r="J356" s="145">
        <v>1.21</v>
      </c>
    </row>
    <row r="357" spans="1:10" ht="51" x14ac:dyDescent="0.25">
      <c r="A357" s="154" t="s">
        <v>949</v>
      </c>
      <c r="B357" s="142" t="s">
        <v>1234</v>
      </c>
      <c r="C357" s="154" t="s">
        <v>8</v>
      </c>
      <c r="D357" s="154" t="s">
        <v>144</v>
      </c>
      <c r="E357" s="188" t="s">
        <v>1844</v>
      </c>
      <c r="F357" s="188"/>
      <c r="G357" s="143" t="s">
        <v>12</v>
      </c>
      <c r="H357" s="144">
        <v>0.46989999999999998</v>
      </c>
      <c r="I357" s="145">
        <v>4.1100000000000003</v>
      </c>
      <c r="J357" s="145">
        <v>1.93</v>
      </c>
    </row>
    <row r="358" spans="1:10" ht="51" x14ac:dyDescent="0.25">
      <c r="A358" s="154" t="s">
        <v>949</v>
      </c>
      <c r="B358" s="142" t="s">
        <v>1233</v>
      </c>
      <c r="C358" s="154" t="s">
        <v>8</v>
      </c>
      <c r="D358" s="154" t="s">
        <v>145</v>
      </c>
      <c r="E358" s="188" t="s">
        <v>1844</v>
      </c>
      <c r="F358" s="188"/>
      <c r="G358" s="143" t="s">
        <v>12</v>
      </c>
      <c r="H358" s="144">
        <v>1.0442</v>
      </c>
      <c r="I358" s="145">
        <v>6.82</v>
      </c>
      <c r="J358" s="145">
        <v>7.12</v>
      </c>
    </row>
    <row r="359" spans="1:10" ht="51" x14ac:dyDescent="0.25">
      <c r="A359" s="154" t="s">
        <v>949</v>
      </c>
      <c r="B359" s="142" t="s">
        <v>1922</v>
      </c>
      <c r="C359" s="154" t="s">
        <v>8</v>
      </c>
      <c r="D359" s="154" t="s">
        <v>142</v>
      </c>
      <c r="E359" s="188" t="s">
        <v>1844</v>
      </c>
      <c r="F359" s="188"/>
      <c r="G359" s="143" t="s">
        <v>198</v>
      </c>
      <c r="H359" s="144">
        <v>1.7399999999999999E-2</v>
      </c>
      <c r="I359" s="145">
        <v>45.68</v>
      </c>
      <c r="J359" s="145">
        <v>0.79</v>
      </c>
    </row>
    <row r="360" spans="1:10" ht="63.75" x14ac:dyDescent="0.25">
      <c r="A360" s="154" t="s">
        <v>949</v>
      </c>
      <c r="B360" s="142" t="s">
        <v>1855</v>
      </c>
      <c r="C360" s="154" t="s">
        <v>8</v>
      </c>
      <c r="D360" s="154" t="s">
        <v>687</v>
      </c>
      <c r="E360" s="188" t="s">
        <v>1844</v>
      </c>
      <c r="F360" s="188"/>
      <c r="G360" s="143" t="s">
        <v>198</v>
      </c>
      <c r="H360" s="144">
        <v>0.13919999999999999</v>
      </c>
      <c r="I360" s="145">
        <v>217.8</v>
      </c>
      <c r="J360" s="145">
        <v>30.31</v>
      </c>
    </row>
    <row r="361" spans="1:10" ht="51" x14ac:dyDescent="0.25">
      <c r="A361" s="154" t="s">
        <v>949</v>
      </c>
      <c r="B361" s="142" t="s">
        <v>1239</v>
      </c>
      <c r="C361" s="154" t="s">
        <v>8</v>
      </c>
      <c r="D361" s="154" t="s">
        <v>328</v>
      </c>
      <c r="E361" s="188" t="s">
        <v>1844</v>
      </c>
      <c r="F361" s="188"/>
      <c r="G361" s="143" t="s">
        <v>198</v>
      </c>
      <c r="H361" s="144">
        <v>3.4799999999999998E-2</v>
      </c>
      <c r="I361" s="145">
        <v>22.3</v>
      </c>
      <c r="J361" s="145">
        <v>0.77</v>
      </c>
    </row>
    <row r="362" spans="1:10" ht="38.25" x14ac:dyDescent="0.25">
      <c r="A362" s="154" t="s">
        <v>949</v>
      </c>
      <c r="B362" s="142" t="s">
        <v>1242</v>
      </c>
      <c r="C362" s="154" t="s">
        <v>8</v>
      </c>
      <c r="D362" s="154" t="s">
        <v>335</v>
      </c>
      <c r="E362" s="188" t="s">
        <v>1844</v>
      </c>
      <c r="F362" s="188"/>
      <c r="G362" s="143" t="s">
        <v>198</v>
      </c>
      <c r="H362" s="144">
        <v>5.2200000000000003E-2</v>
      </c>
      <c r="I362" s="145">
        <v>61.4</v>
      </c>
      <c r="J362" s="145">
        <v>3.2</v>
      </c>
    </row>
    <row r="363" spans="1:10" ht="51" x14ac:dyDescent="0.25">
      <c r="A363" s="154" t="s">
        <v>949</v>
      </c>
      <c r="B363" s="142" t="s">
        <v>1886</v>
      </c>
      <c r="C363" s="154" t="s">
        <v>8</v>
      </c>
      <c r="D363" s="154" t="s">
        <v>340</v>
      </c>
      <c r="E363" s="188" t="s">
        <v>1801</v>
      </c>
      <c r="F363" s="188"/>
      <c r="G363" s="143" t="s">
        <v>12</v>
      </c>
      <c r="H363" s="144">
        <v>0.2235</v>
      </c>
      <c r="I363" s="145">
        <v>28.79</v>
      </c>
      <c r="J363" s="145">
        <v>6.43</v>
      </c>
    </row>
    <row r="364" spans="1:10" ht="51" x14ac:dyDescent="0.25">
      <c r="A364" s="154" t="s">
        <v>949</v>
      </c>
      <c r="B364" s="142" t="s">
        <v>1885</v>
      </c>
      <c r="C364" s="154" t="s">
        <v>8</v>
      </c>
      <c r="D364" s="154" t="s">
        <v>159</v>
      </c>
      <c r="E364" s="188" t="s">
        <v>1801</v>
      </c>
      <c r="F364" s="188"/>
      <c r="G364" s="143" t="s">
        <v>12</v>
      </c>
      <c r="H364" s="144">
        <v>4.7E-2</v>
      </c>
      <c r="I364" s="145">
        <v>55.94</v>
      </c>
      <c r="J364" s="145">
        <v>2.62</v>
      </c>
    </row>
    <row r="365" spans="1:10" ht="51" x14ac:dyDescent="0.25">
      <c r="A365" s="154" t="s">
        <v>949</v>
      </c>
      <c r="B365" s="142" t="s">
        <v>1887</v>
      </c>
      <c r="C365" s="154" t="s">
        <v>8</v>
      </c>
      <c r="D365" s="154" t="s">
        <v>160</v>
      </c>
      <c r="E365" s="188" t="s">
        <v>1801</v>
      </c>
      <c r="F365" s="188"/>
      <c r="G365" s="143" t="s">
        <v>12</v>
      </c>
      <c r="H365" s="144">
        <v>0.16309999999999999</v>
      </c>
      <c r="I365" s="145">
        <v>18.579999999999998</v>
      </c>
      <c r="J365" s="145">
        <v>3.03</v>
      </c>
    </row>
    <row r="366" spans="1:10" ht="63.75" x14ac:dyDescent="0.25">
      <c r="A366" s="154" t="s">
        <v>949</v>
      </c>
      <c r="B366" s="142" t="s">
        <v>1888</v>
      </c>
      <c r="C366" s="154" t="s">
        <v>8</v>
      </c>
      <c r="D366" s="154" t="s">
        <v>383</v>
      </c>
      <c r="E366" s="188" t="s">
        <v>1801</v>
      </c>
      <c r="F366" s="188"/>
      <c r="G366" s="143" t="s">
        <v>198</v>
      </c>
      <c r="H366" s="144">
        <v>1.7399999999999999E-2</v>
      </c>
      <c r="I366" s="145">
        <v>11.46</v>
      </c>
      <c r="J366" s="145">
        <v>0.19</v>
      </c>
    </row>
    <row r="367" spans="1:10" ht="63.75" x14ac:dyDescent="0.25">
      <c r="A367" s="154" t="s">
        <v>949</v>
      </c>
      <c r="B367" s="142" t="s">
        <v>1889</v>
      </c>
      <c r="C367" s="154" t="s">
        <v>8</v>
      </c>
      <c r="D367" s="154" t="s">
        <v>157</v>
      </c>
      <c r="E367" s="188" t="s">
        <v>1801</v>
      </c>
      <c r="F367" s="188"/>
      <c r="G367" s="143" t="s">
        <v>198</v>
      </c>
      <c r="H367" s="144">
        <v>0.17399999999999999</v>
      </c>
      <c r="I367" s="145">
        <v>10.47</v>
      </c>
      <c r="J367" s="145">
        <v>1.82</v>
      </c>
    </row>
    <row r="368" spans="1:10" ht="63.75" x14ac:dyDescent="0.25">
      <c r="A368" s="154" t="s">
        <v>949</v>
      </c>
      <c r="B368" s="142" t="s">
        <v>1891</v>
      </c>
      <c r="C368" s="154" t="s">
        <v>8</v>
      </c>
      <c r="D368" s="154" t="s">
        <v>392</v>
      </c>
      <c r="E368" s="188" t="s">
        <v>1801</v>
      </c>
      <c r="F368" s="188"/>
      <c r="G368" s="143" t="s">
        <v>198</v>
      </c>
      <c r="H368" s="144">
        <v>1.7399999999999999E-2</v>
      </c>
      <c r="I368" s="145">
        <v>22.05</v>
      </c>
      <c r="J368" s="145">
        <v>0.38</v>
      </c>
    </row>
    <row r="369" spans="1:10" ht="63.75" x14ac:dyDescent="0.25">
      <c r="A369" s="154" t="s">
        <v>949</v>
      </c>
      <c r="B369" s="142" t="s">
        <v>1892</v>
      </c>
      <c r="C369" s="154" t="s">
        <v>8</v>
      </c>
      <c r="D369" s="154" t="s">
        <v>386</v>
      </c>
      <c r="E369" s="188" t="s">
        <v>1801</v>
      </c>
      <c r="F369" s="188"/>
      <c r="G369" s="143" t="s">
        <v>198</v>
      </c>
      <c r="H369" s="144">
        <v>5.2200000000000003E-2</v>
      </c>
      <c r="I369" s="145">
        <v>43.23</v>
      </c>
      <c r="J369" s="145">
        <v>2.25</v>
      </c>
    </row>
    <row r="370" spans="1:10" ht="63.75" x14ac:dyDescent="0.25">
      <c r="A370" s="154" t="s">
        <v>949</v>
      </c>
      <c r="B370" s="142" t="s">
        <v>1895</v>
      </c>
      <c r="C370" s="154" t="s">
        <v>8</v>
      </c>
      <c r="D370" s="154" t="s">
        <v>699</v>
      </c>
      <c r="E370" s="188" t="s">
        <v>1801</v>
      </c>
      <c r="F370" s="188"/>
      <c r="G370" s="143" t="s">
        <v>198</v>
      </c>
      <c r="H370" s="144">
        <v>3.4799999999999998E-2</v>
      </c>
      <c r="I370" s="145">
        <v>398.2</v>
      </c>
      <c r="J370" s="145">
        <v>13.85</v>
      </c>
    </row>
    <row r="371" spans="1:10" ht="63.75" x14ac:dyDescent="0.25">
      <c r="A371" s="154" t="s">
        <v>949</v>
      </c>
      <c r="B371" s="142" t="s">
        <v>1641</v>
      </c>
      <c r="C371" s="154" t="s">
        <v>8</v>
      </c>
      <c r="D371" s="154" t="s">
        <v>204</v>
      </c>
      <c r="E371" s="188" t="s">
        <v>1801</v>
      </c>
      <c r="F371" s="188"/>
      <c r="G371" s="143" t="s">
        <v>198</v>
      </c>
      <c r="H371" s="144">
        <v>6.9599999999999995E-2</v>
      </c>
      <c r="I371" s="145">
        <v>15.76</v>
      </c>
      <c r="J371" s="145">
        <v>1.0900000000000001</v>
      </c>
    </row>
    <row r="372" spans="1:10" ht="51" x14ac:dyDescent="0.25">
      <c r="A372" s="154" t="s">
        <v>949</v>
      </c>
      <c r="B372" s="142" t="s">
        <v>1894</v>
      </c>
      <c r="C372" s="154" t="s">
        <v>8</v>
      </c>
      <c r="D372" s="154" t="s">
        <v>706</v>
      </c>
      <c r="E372" s="188" t="s">
        <v>1801</v>
      </c>
      <c r="F372" s="188"/>
      <c r="G372" s="143" t="s">
        <v>198</v>
      </c>
      <c r="H372" s="144">
        <v>5.2200000000000003E-2</v>
      </c>
      <c r="I372" s="145">
        <v>447.71</v>
      </c>
      <c r="J372" s="145">
        <v>23.37</v>
      </c>
    </row>
    <row r="373" spans="1:10" ht="102" x14ac:dyDescent="0.25">
      <c r="A373" s="154" t="s">
        <v>949</v>
      </c>
      <c r="B373" s="142" t="s">
        <v>1897</v>
      </c>
      <c r="C373" s="154" t="s">
        <v>8</v>
      </c>
      <c r="D373" s="154" t="s">
        <v>711</v>
      </c>
      <c r="E373" s="188" t="s">
        <v>1801</v>
      </c>
      <c r="F373" s="188"/>
      <c r="G373" s="143" t="s">
        <v>198</v>
      </c>
      <c r="H373" s="144">
        <v>5.2200000000000003E-2</v>
      </c>
      <c r="I373" s="145">
        <v>232.68</v>
      </c>
      <c r="J373" s="145">
        <v>12.14</v>
      </c>
    </row>
    <row r="374" spans="1:10" ht="76.5" x14ac:dyDescent="0.25">
      <c r="A374" s="154" t="s">
        <v>949</v>
      </c>
      <c r="B374" s="142" t="s">
        <v>1899</v>
      </c>
      <c r="C374" s="154" t="s">
        <v>8</v>
      </c>
      <c r="D374" s="154" t="s">
        <v>412</v>
      </c>
      <c r="E374" s="188" t="s">
        <v>1801</v>
      </c>
      <c r="F374" s="188"/>
      <c r="G374" s="143" t="s">
        <v>198</v>
      </c>
      <c r="H374" s="144">
        <v>0.17399999999999999</v>
      </c>
      <c r="I374" s="145">
        <v>120.03</v>
      </c>
      <c r="J374" s="145">
        <v>20.88</v>
      </c>
    </row>
    <row r="375" spans="1:10" ht="38.25" x14ac:dyDescent="0.25">
      <c r="A375" s="154" t="s">
        <v>949</v>
      </c>
      <c r="B375" s="142" t="s">
        <v>1630</v>
      </c>
      <c r="C375" s="154" t="s">
        <v>8</v>
      </c>
      <c r="D375" s="154" t="s">
        <v>713</v>
      </c>
      <c r="E375" s="188" t="s">
        <v>1801</v>
      </c>
      <c r="F375" s="188"/>
      <c r="G375" s="143" t="s">
        <v>198</v>
      </c>
      <c r="H375" s="144">
        <v>6.9599999999999995E-2</v>
      </c>
      <c r="I375" s="145">
        <v>86.55</v>
      </c>
      <c r="J375" s="145">
        <v>6.02</v>
      </c>
    </row>
    <row r="376" spans="1:10" ht="63.75" x14ac:dyDescent="0.25">
      <c r="A376" s="154" t="s">
        <v>949</v>
      </c>
      <c r="B376" s="142" t="s">
        <v>1924</v>
      </c>
      <c r="C376" s="154" t="s">
        <v>8</v>
      </c>
      <c r="D376" s="154" t="s">
        <v>413</v>
      </c>
      <c r="E376" s="188" t="s">
        <v>1801</v>
      </c>
      <c r="F376" s="188"/>
      <c r="G376" s="143" t="s">
        <v>198</v>
      </c>
      <c r="H376" s="144">
        <v>6.9599999999999995E-2</v>
      </c>
      <c r="I376" s="145">
        <v>39.25</v>
      </c>
      <c r="J376" s="145">
        <v>2.73</v>
      </c>
    </row>
    <row r="377" spans="1:10" ht="38.25" x14ac:dyDescent="0.25">
      <c r="A377" s="154" t="s">
        <v>949</v>
      </c>
      <c r="B377" s="142" t="s">
        <v>1900</v>
      </c>
      <c r="C377" s="154" t="s">
        <v>8</v>
      </c>
      <c r="D377" s="154" t="s">
        <v>421</v>
      </c>
      <c r="E377" s="188" t="s">
        <v>1801</v>
      </c>
      <c r="F377" s="188"/>
      <c r="G377" s="143" t="s">
        <v>12</v>
      </c>
      <c r="H377" s="144">
        <v>7.22E-2</v>
      </c>
      <c r="I377" s="145">
        <v>10.65</v>
      </c>
      <c r="J377" s="145">
        <v>0.76</v>
      </c>
    </row>
    <row r="378" spans="1:10" ht="51" x14ac:dyDescent="0.25">
      <c r="A378" s="154" t="s">
        <v>949</v>
      </c>
      <c r="B378" s="142" t="s">
        <v>1901</v>
      </c>
      <c r="C378" s="154" t="s">
        <v>8</v>
      </c>
      <c r="D378" s="154" t="s">
        <v>425</v>
      </c>
      <c r="E378" s="188" t="s">
        <v>1801</v>
      </c>
      <c r="F378" s="188"/>
      <c r="G378" s="143" t="s">
        <v>12</v>
      </c>
      <c r="H378" s="144">
        <v>7.22E-2</v>
      </c>
      <c r="I378" s="145">
        <v>10.91</v>
      </c>
      <c r="J378" s="145">
        <v>0.78</v>
      </c>
    </row>
    <row r="379" spans="1:10" ht="89.25" x14ac:dyDescent="0.25">
      <c r="A379" s="154" t="s">
        <v>949</v>
      </c>
      <c r="B379" s="142" t="s">
        <v>1857</v>
      </c>
      <c r="C379" s="154" t="s">
        <v>8</v>
      </c>
      <c r="D379" s="154" t="s">
        <v>427</v>
      </c>
      <c r="E379" s="188" t="s">
        <v>1801</v>
      </c>
      <c r="F379" s="188"/>
      <c r="G379" s="143" t="s">
        <v>12</v>
      </c>
      <c r="H379" s="144">
        <v>0.4612</v>
      </c>
      <c r="I379" s="145">
        <v>2.99</v>
      </c>
      <c r="J379" s="145">
        <v>1.37</v>
      </c>
    </row>
    <row r="380" spans="1:10" ht="63.75" x14ac:dyDescent="0.25">
      <c r="A380" s="154" t="s">
        <v>949</v>
      </c>
      <c r="B380" s="142" t="s">
        <v>1858</v>
      </c>
      <c r="C380" s="154" t="s">
        <v>8</v>
      </c>
      <c r="D380" s="154" t="s">
        <v>428</v>
      </c>
      <c r="E380" s="188" t="s">
        <v>1801</v>
      </c>
      <c r="F380" s="188"/>
      <c r="G380" s="143" t="s">
        <v>12</v>
      </c>
      <c r="H380" s="144">
        <v>0.1827</v>
      </c>
      <c r="I380" s="145">
        <v>1.51</v>
      </c>
      <c r="J380" s="145">
        <v>0.27</v>
      </c>
    </row>
    <row r="381" spans="1:10" ht="38.25" x14ac:dyDescent="0.25">
      <c r="A381" s="154" t="s">
        <v>949</v>
      </c>
      <c r="B381" s="142" t="s">
        <v>1859</v>
      </c>
      <c r="C381" s="154" t="s">
        <v>8</v>
      </c>
      <c r="D381" s="154" t="s">
        <v>717</v>
      </c>
      <c r="E381" s="188" t="s">
        <v>1860</v>
      </c>
      <c r="F381" s="188"/>
      <c r="G381" s="143" t="s">
        <v>951</v>
      </c>
      <c r="H381" s="144">
        <v>2.7900000000000001E-2</v>
      </c>
      <c r="I381" s="145">
        <v>66.569999999999993</v>
      </c>
      <c r="J381" s="145">
        <v>1.85</v>
      </c>
    </row>
    <row r="382" spans="1:10" ht="63.75" x14ac:dyDescent="0.25">
      <c r="A382" s="154" t="s">
        <v>949</v>
      </c>
      <c r="B382" s="142" t="s">
        <v>1902</v>
      </c>
      <c r="C382" s="154" t="s">
        <v>8</v>
      </c>
      <c r="D382" s="154" t="s">
        <v>1903</v>
      </c>
      <c r="E382" s="188" t="s">
        <v>1904</v>
      </c>
      <c r="F382" s="188"/>
      <c r="G382" s="143" t="s">
        <v>763</v>
      </c>
      <c r="H382" s="144">
        <v>0.46750000000000003</v>
      </c>
      <c r="I382" s="145">
        <v>78.91</v>
      </c>
      <c r="J382" s="145">
        <v>36.89</v>
      </c>
    </row>
    <row r="383" spans="1:10" ht="25.5" x14ac:dyDescent="0.25">
      <c r="A383" s="154" t="s">
        <v>949</v>
      </c>
      <c r="B383" s="142" t="s">
        <v>1861</v>
      </c>
      <c r="C383" s="154" t="s">
        <v>8</v>
      </c>
      <c r="D383" s="154" t="s">
        <v>188</v>
      </c>
      <c r="E383" s="188" t="s">
        <v>1860</v>
      </c>
      <c r="F383" s="188"/>
      <c r="G383" s="143" t="s">
        <v>951</v>
      </c>
      <c r="H383" s="144">
        <v>7.1999999999999998E-3</v>
      </c>
      <c r="I383" s="145">
        <v>40.36</v>
      </c>
      <c r="J383" s="145">
        <v>0.28999999999999998</v>
      </c>
    </row>
    <row r="384" spans="1:10" ht="38.25" x14ac:dyDescent="0.25">
      <c r="A384" s="154" t="s">
        <v>949</v>
      </c>
      <c r="B384" s="142" t="s">
        <v>1250</v>
      </c>
      <c r="C384" s="154" t="s">
        <v>8</v>
      </c>
      <c r="D384" s="154" t="s">
        <v>138</v>
      </c>
      <c r="E384" s="188" t="s">
        <v>1862</v>
      </c>
      <c r="F384" s="188"/>
      <c r="G384" s="143" t="s">
        <v>763</v>
      </c>
      <c r="H384" s="144">
        <v>2.4441999999999999</v>
      </c>
      <c r="I384" s="145">
        <v>12.69</v>
      </c>
      <c r="J384" s="145">
        <v>31.01</v>
      </c>
    </row>
    <row r="385" spans="1:10" ht="51" x14ac:dyDescent="0.25">
      <c r="A385" s="154" t="s">
        <v>949</v>
      </c>
      <c r="B385" s="142" t="s">
        <v>1925</v>
      </c>
      <c r="C385" s="154" t="s">
        <v>8</v>
      </c>
      <c r="D385" s="154" t="s">
        <v>726</v>
      </c>
      <c r="E385" s="188" t="s">
        <v>1906</v>
      </c>
      <c r="F385" s="188"/>
      <c r="G385" s="143" t="s">
        <v>763</v>
      </c>
      <c r="H385" s="144">
        <v>0.51339999999999997</v>
      </c>
      <c r="I385" s="145">
        <v>30.9</v>
      </c>
      <c r="J385" s="145">
        <v>15.86</v>
      </c>
    </row>
    <row r="386" spans="1:10" ht="89.25" x14ac:dyDescent="0.25">
      <c r="A386" s="154" t="s">
        <v>949</v>
      </c>
      <c r="B386" s="142" t="s">
        <v>1905</v>
      </c>
      <c r="C386" s="154" t="s">
        <v>8</v>
      </c>
      <c r="D386" s="154" t="s">
        <v>725</v>
      </c>
      <c r="E386" s="188" t="s">
        <v>1906</v>
      </c>
      <c r="F386" s="188"/>
      <c r="G386" s="143" t="s">
        <v>763</v>
      </c>
      <c r="H386" s="144">
        <v>0.46279999999999999</v>
      </c>
      <c r="I386" s="145">
        <v>47.11</v>
      </c>
      <c r="J386" s="145">
        <v>21.8</v>
      </c>
    </row>
    <row r="387" spans="1:10" ht="76.5" x14ac:dyDescent="0.25">
      <c r="A387" s="154" t="s">
        <v>949</v>
      </c>
      <c r="B387" s="142" t="s">
        <v>1926</v>
      </c>
      <c r="C387" s="154" t="s">
        <v>8</v>
      </c>
      <c r="D387" s="154" t="s">
        <v>452</v>
      </c>
      <c r="E387" s="188" t="s">
        <v>1908</v>
      </c>
      <c r="F387" s="188"/>
      <c r="G387" s="143" t="s">
        <v>763</v>
      </c>
      <c r="H387" s="144">
        <v>0.1681</v>
      </c>
      <c r="I387" s="145">
        <v>11.28</v>
      </c>
      <c r="J387" s="145">
        <v>1.89</v>
      </c>
    </row>
    <row r="388" spans="1:10" ht="76.5" x14ac:dyDescent="0.25">
      <c r="A388" s="154" t="s">
        <v>949</v>
      </c>
      <c r="B388" s="142" t="s">
        <v>1907</v>
      </c>
      <c r="C388" s="154" t="s">
        <v>8</v>
      </c>
      <c r="D388" s="154" t="s">
        <v>449</v>
      </c>
      <c r="E388" s="188" t="s">
        <v>1908</v>
      </c>
      <c r="F388" s="188"/>
      <c r="G388" s="143" t="s">
        <v>763</v>
      </c>
      <c r="H388" s="144">
        <v>0.76790000000000003</v>
      </c>
      <c r="I388" s="145">
        <v>9.06</v>
      </c>
      <c r="J388" s="145">
        <v>6.95</v>
      </c>
    </row>
    <row r="389" spans="1:10" ht="76.5" x14ac:dyDescent="0.25">
      <c r="A389" s="154" t="s">
        <v>949</v>
      </c>
      <c r="B389" s="142" t="s">
        <v>1909</v>
      </c>
      <c r="C389" s="154" t="s">
        <v>8</v>
      </c>
      <c r="D389" s="154" t="s">
        <v>456</v>
      </c>
      <c r="E389" s="188" t="s">
        <v>1908</v>
      </c>
      <c r="F389" s="188"/>
      <c r="G389" s="143" t="s">
        <v>763</v>
      </c>
      <c r="H389" s="144">
        <v>0.18940000000000001</v>
      </c>
      <c r="I389" s="145">
        <v>21.58</v>
      </c>
      <c r="J389" s="145">
        <v>4.08</v>
      </c>
    </row>
    <row r="390" spans="1:10" ht="63.75" x14ac:dyDescent="0.25">
      <c r="A390" s="154" t="s">
        <v>949</v>
      </c>
      <c r="B390" s="142" t="s">
        <v>1927</v>
      </c>
      <c r="C390" s="154" t="s">
        <v>8</v>
      </c>
      <c r="D390" s="154" t="s">
        <v>457</v>
      </c>
      <c r="E390" s="188" t="s">
        <v>1908</v>
      </c>
      <c r="F390" s="188"/>
      <c r="G390" s="143" t="s">
        <v>763</v>
      </c>
      <c r="H390" s="144">
        <v>0.1681</v>
      </c>
      <c r="I390" s="145">
        <v>51.82</v>
      </c>
      <c r="J390" s="145">
        <v>8.7100000000000009</v>
      </c>
    </row>
    <row r="391" spans="1:10" ht="102" x14ac:dyDescent="0.25">
      <c r="A391" s="154" t="s">
        <v>949</v>
      </c>
      <c r="B391" s="142" t="s">
        <v>1247</v>
      </c>
      <c r="C391" s="154" t="s">
        <v>8</v>
      </c>
      <c r="D391" s="154" t="s">
        <v>140</v>
      </c>
      <c r="E391" s="188" t="s">
        <v>1908</v>
      </c>
      <c r="F391" s="188"/>
      <c r="G391" s="143" t="s">
        <v>763</v>
      </c>
      <c r="H391" s="144">
        <v>0.76790000000000003</v>
      </c>
      <c r="I391" s="145">
        <v>30.14</v>
      </c>
      <c r="J391" s="145">
        <v>23.14</v>
      </c>
    </row>
    <row r="392" spans="1:10" ht="38.25" x14ac:dyDescent="0.25">
      <c r="A392" s="155" t="s">
        <v>950</v>
      </c>
      <c r="B392" s="148" t="s">
        <v>1928</v>
      </c>
      <c r="C392" s="155" t="s">
        <v>8</v>
      </c>
      <c r="D392" s="155" t="s">
        <v>516</v>
      </c>
      <c r="E392" s="185" t="s">
        <v>1808</v>
      </c>
      <c r="F392" s="185"/>
      <c r="G392" s="149" t="s">
        <v>198</v>
      </c>
      <c r="H392" s="150">
        <v>3.4799999999999998E-2</v>
      </c>
      <c r="I392" s="151">
        <v>44.9</v>
      </c>
      <c r="J392" s="151">
        <v>1.56</v>
      </c>
    </row>
    <row r="393" spans="1:10" ht="76.5" x14ac:dyDescent="0.25">
      <c r="A393" s="155" t="s">
        <v>950</v>
      </c>
      <c r="B393" s="148" t="s">
        <v>1910</v>
      </c>
      <c r="C393" s="155" t="s">
        <v>8</v>
      </c>
      <c r="D393" s="155" t="s">
        <v>552</v>
      </c>
      <c r="E393" s="185" t="s">
        <v>1808</v>
      </c>
      <c r="F393" s="185"/>
      <c r="G393" s="149" t="s">
        <v>952</v>
      </c>
      <c r="H393" s="150">
        <v>3.4799999999999998E-2</v>
      </c>
      <c r="I393" s="151">
        <v>62</v>
      </c>
      <c r="J393" s="151">
        <v>2.15</v>
      </c>
    </row>
    <row r="394" spans="1:10" ht="51" x14ac:dyDescent="0.25">
      <c r="A394" s="155" t="s">
        <v>950</v>
      </c>
      <c r="B394" s="148" t="s">
        <v>1867</v>
      </c>
      <c r="C394" s="155" t="s">
        <v>8</v>
      </c>
      <c r="D394" s="155" t="s">
        <v>560</v>
      </c>
      <c r="E394" s="185" t="s">
        <v>1808</v>
      </c>
      <c r="F394" s="185"/>
      <c r="G394" s="149" t="s">
        <v>763</v>
      </c>
      <c r="H394" s="150">
        <v>0.97619999999999996</v>
      </c>
      <c r="I394" s="151">
        <v>102.33</v>
      </c>
      <c r="J394" s="151">
        <v>99.89</v>
      </c>
    </row>
    <row r="395" spans="1:10" ht="38.25" x14ac:dyDescent="0.25">
      <c r="A395" s="155" t="s">
        <v>950</v>
      </c>
      <c r="B395" s="148" t="s">
        <v>1929</v>
      </c>
      <c r="C395" s="155" t="s">
        <v>8</v>
      </c>
      <c r="D395" s="155" t="s">
        <v>569</v>
      </c>
      <c r="E395" s="185" t="s">
        <v>1808</v>
      </c>
      <c r="F395" s="185"/>
      <c r="G395" s="149" t="s">
        <v>198</v>
      </c>
      <c r="H395" s="150">
        <v>3.4799999999999998E-2</v>
      </c>
      <c r="I395" s="151">
        <v>26.88</v>
      </c>
      <c r="J395" s="151">
        <v>0.93</v>
      </c>
    </row>
    <row r="396" spans="1:10" ht="25.5" x14ac:dyDescent="0.25">
      <c r="A396" s="155" t="s">
        <v>950</v>
      </c>
      <c r="B396" s="148" t="s">
        <v>1930</v>
      </c>
      <c r="C396" s="155" t="s">
        <v>8</v>
      </c>
      <c r="D396" s="155" t="s">
        <v>568</v>
      </c>
      <c r="E396" s="185" t="s">
        <v>1808</v>
      </c>
      <c r="F396" s="185"/>
      <c r="G396" s="149" t="s">
        <v>198</v>
      </c>
      <c r="H396" s="150">
        <v>1.7399999999999999E-2</v>
      </c>
      <c r="I396" s="151">
        <v>20.2</v>
      </c>
      <c r="J396" s="151">
        <v>0.35</v>
      </c>
    </row>
    <row r="397" spans="1:10" ht="25.5" x14ac:dyDescent="0.25">
      <c r="A397" s="155" t="s">
        <v>950</v>
      </c>
      <c r="B397" s="148" t="s">
        <v>1931</v>
      </c>
      <c r="C397" s="155" t="s">
        <v>8</v>
      </c>
      <c r="D397" s="155" t="s">
        <v>584</v>
      </c>
      <c r="E397" s="185" t="s">
        <v>1808</v>
      </c>
      <c r="F397" s="185"/>
      <c r="G397" s="149" t="s">
        <v>198</v>
      </c>
      <c r="H397" s="150">
        <v>1.7399999999999999E-2</v>
      </c>
      <c r="I397" s="151">
        <v>797.05</v>
      </c>
      <c r="J397" s="151">
        <v>13.86</v>
      </c>
    </row>
    <row r="398" spans="1:10" ht="63.75" x14ac:dyDescent="0.25">
      <c r="A398" s="155" t="s">
        <v>950</v>
      </c>
      <c r="B398" s="148" t="s">
        <v>1932</v>
      </c>
      <c r="C398" s="155" t="s">
        <v>8</v>
      </c>
      <c r="D398" s="155" t="s">
        <v>598</v>
      </c>
      <c r="E398" s="185" t="s">
        <v>1808</v>
      </c>
      <c r="F398" s="185"/>
      <c r="G398" s="149" t="s">
        <v>198</v>
      </c>
      <c r="H398" s="150">
        <v>4.4761799999999997E-2</v>
      </c>
      <c r="I398" s="151">
        <v>223.75</v>
      </c>
      <c r="J398" s="151">
        <v>10.01</v>
      </c>
    </row>
    <row r="399" spans="1:10" ht="51" x14ac:dyDescent="0.25">
      <c r="A399" s="155" t="s">
        <v>950</v>
      </c>
      <c r="B399" s="148" t="s">
        <v>1933</v>
      </c>
      <c r="C399" s="155" t="s">
        <v>8</v>
      </c>
      <c r="D399" s="155" t="s">
        <v>639</v>
      </c>
      <c r="E399" s="185" t="s">
        <v>1808</v>
      </c>
      <c r="F399" s="185"/>
      <c r="G399" s="149" t="s">
        <v>198</v>
      </c>
      <c r="H399" s="150">
        <v>1.7399999999999999E-2</v>
      </c>
      <c r="I399" s="151">
        <v>133.84</v>
      </c>
      <c r="J399" s="151">
        <v>2.3199999999999998</v>
      </c>
    </row>
    <row r="400" spans="1:10" x14ac:dyDescent="0.25">
      <c r="A400" s="156"/>
      <c r="B400" s="156"/>
      <c r="C400" s="156"/>
      <c r="D400" s="156"/>
      <c r="E400" s="156" t="s">
        <v>1792</v>
      </c>
      <c r="F400" s="146">
        <v>169.71</v>
      </c>
      <c r="G400" s="156" t="s">
        <v>1793</v>
      </c>
      <c r="H400" s="146">
        <v>0</v>
      </c>
      <c r="I400" s="156" t="s">
        <v>1794</v>
      </c>
      <c r="J400" s="146">
        <v>169.71</v>
      </c>
    </row>
    <row r="401" spans="1:10" ht="13.5" thickBot="1" x14ac:dyDescent="0.3">
      <c r="A401" s="156"/>
      <c r="B401" s="156"/>
      <c r="C401" s="156"/>
      <c r="D401" s="156"/>
      <c r="E401" s="156" t="s">
        <v>1795</v>
      </c>
      <c r="F401" s="146">
        <v>0</v>
      </c>
      <c r="G401" s="156"/>
      <c r="H401" s="181" t="s">
        <v>1796</v>
      </c>
      <c r="I401" s="181"/>
      <c r="J401" s="146">
        <v>953.13</v>
      </c>
    </row>
    <row r="402" spans="1:10" ht="13.5" thickTop="1" x14ac:dyDescent="0.25">
      <c r="A402" s="147"/>
      <c r="B402" s="147"/>
      <c r="C402" s="147"/>
      <c r="D402" s="147"/>
      <c r="E402" s="147"/>
      <c r="F402" s="147"/>
      <c r="G402" s="147"/>
      <c r="H402" s="147"/>
      <c r="I402" s="147"/>
      <c r="J402" s="147"/>
    </row>
    <row r="403" spans="1:10" x14ac:dyDescent="0.25">
      <c r="A403" s="157" t="s">
        <v>1934</v>
      </c>
      <c r="B403" s="152" t="s">
        <v>1775</v>
      </c>
      <c r="C403" s="157" t="s">
        <v>1776</v>
      </c>
      <c r="D403" s="157" t="s">
        <v>1777</v>
      </c>
      <c r="E403" s="186" t="s">
        <v>1778</v>
      </c>
      <c r="F403" s="186"/>
      <c r="G403" s="153" t="s">
        <v>1779</v>
      </c>
      <c r="H403" s="152" t="s">
        <v>1780</v>
      </c>
      <c r="I403" s="152" t="s">
        <v>1781</v>
      </c>
      <c r="J403" s="152" t="s">
        <v>89</v>
      </c>
    </row>
    <row r="404" spans="1:10" ht="127.5" x14ac:dyDescent="0.25">
      <c r="A404" s="158" t="s">
        <v>1461</v>
      </c>
      <c r="B404" s="138" t="s">
        <v>1221</v>
      </c>
      <c r="C404" s="158" t="s">
        <v>948</v>
      </c>
      <c r="D404" s="158" t="s">
        <v>1511</v>
      </c>
      <c r="E404" s="187" t="s">
        <v>1782</v>
      </c>
      <c r="F404" s="187"/>
      <c r="G404" s="139" t="s">
        <v>198</v>
      </c>
      <c r="H404" s="140">
        <v>1</v>
      </c>
      <c r="I404" s="141">
        <v>52541.98</v>
      </c>
      <c r="J404" s="141">
        <v>52541.98</v>
      </c>
    </row>
    <row r="405" spans="1:10" ht="25.5" x14ac:dyDescent="0.25">
      <c r="A405" s="154" t="s">
        <v>949</v>
      </c>
      <c r="B405" s="142" t="s">
        <v>1935</v>
      </c>
      <c r="C405" s="154" t="s">
        <v>8</v>
      </c>
      <c r="D405" s="154" t="s">
        <v>195</v>
      </c>
      <c r="E405" s="188" t="s">
        <v>1784</v>
      </c>
      <c r="F405" s="188"/>
      <c r="G405" s="143" t="s">
        <v>65</v>
      </c>
      <c r="H405" s="144">
        <v>8</v>
      </c>
      <c r="I405" s="145">
        <v>21.87</v>
      </c>
      <c r="J405" s="145">
        <v>174.96</v>
      </c>
    </row>
    <row r="406" spans="1:10" ht="25.5" x14ac:dyDescent="0.25">
      <c r="A406" s="154" t="s">
        <v>949</v>
      </c>
      <c r="B406" s="142" t="s">
        <v>1936</v>
      </c>
      <c r="C406" s="154" t="s">
        <v>8</v>
      </c>
      <c r="D406" s="154" t="s">
        <v>1937</v>
      </c>
      <c r="E406" s="188" t="s">
        <v>1784</v>
      </c>
      <c r="F406" s="188"/>
      <c r="G406" s="143" t="s">
        <v>65</v>
      </c>
      <c r="H406" s="144">
        <v>16</v>
      </c>
      <c r="I406" s="145">
        <v>16.2</v>
      </c>
      <c r="J406" s="145">
        <v>259.2</v>
      </c>
    </row>
    <row r="407" spans="1:10" ht="89.25" x14ac:dyDescent="0.25">
      <c r="A407" s="154" t="s">
        <v>949</v>
      </c>
      <c r="B407" s="142" t="s">
        <v>1938</v>
      </c>
      <c r="C407" s="154" t="s">
        <v>8</v>
      </c>
      <c r="D407" s="154" t="s">
        <v>219</v>
      </c>
      <c r="E407" s="188" t="s">
        <v>1811</v>
      </c>
      <c r="F407" s="188"/>
      <c r="G407" s="143" t="s">
        <v>185</v>
      </c>
      <c r="H407" s="144">
        <v>6</v>
      </c>
      <c r="I407" s="145">
        <v>231.97</v>
      </c>
      <c r="J407" s="145">
        <v>1391.82</v>
      </c>
    </row>
    <row r="408" spans="1:10" ht="76.5" x14ac:dyDescent="0.25">
      <c r="A408" s="155" t="s">
        <v>950</v>
      </c>
      <c r="B408" s="148" t="s">
        <v>1462</v>
      </c>
      <c r="C408" s="155" t="s">
        <v>948</v>
      </c>
      <c r="D408" s="155" t="s">
        <v>1939</v>
      </c>
      <c r="E408" s="185" t="s">
        <v>1808</v>
      </c>
      <c r="F408" s="185"/>
      <c r="G408" s="149" t="s">
        <v>198</v>
      </c>
      <c r="H408" s="150">
        <v>1</v>
      </c>
      <c r="I408" s="151">
        <v>50716</v>
      </c>
      <c r="J408" s="151">
        <v>50716</v>
      </c>
    </row>
    <row r="409" spans="1:10" x14ac:dyDescent="0.25">
      <c r="A409" s="156"/>
      <c r="B409" s="156"/>
      <c r="C409" s="156"/>
      <c r="D409" s="156"/>
      <c r="E409" s="156" t="s">
        <v>1792</v>
      </c>
      <c r="F409" s="146">
        <v>426.54</v>
      </c>
      <c r="G409" s="156" t="s">
        <v>1793</v>
      </c>
      <c r="H409" s="146">
        <v>0</v>
      </c>
      <c r="I409" s="156" t="s">
        <v>1794</v>
      </c>
      <c r="J409" s="146">
        <v>426.54</v>
      </c>
    </row>
    <row r="410" spans="1:10" x14ac:dyDescent="0.25">
      <c r="A410" s="156"/>
      <c r="B410" s="156"/>
      <c r="C410" s="156"/>
      <c r="D410" s="156"/>
      <c r="E410" s="156" t="s">
        <v>1795</v>
      </c>
      <c r="F410" s="146">
        <v>0</v>
      </c>
      <c r="G410" s="156"/>
      <c r="H410" s="181" t="s">
        <v>1796</v>
      </c>
      <c r="I410" s="181"/>
      <c r="J410" s="146">
        <v>52541.98</v>
      </c>
    </row>
    <row r="411" spans="1:10" x14ac:dyDescent="0.25">
      <c r="A411" s="182" t="s">
        <v>2880</v>
      </c>
      <c r="B411" s="182"/>
      <c r="C411" s="182"/>
      <c r="D411" s="182"/>
      <c r="E411" s="182"/>
      <c r="F411" s="182"/>
      <c r="G411" s="182"/>
      <c r="H411" s="182"/>
      <c r="I411" s="182"/>
      <c r="J411" s="182"/>
    </row>
    <row r="412" spans="1:10" ht="28.5" customHeight="1" thickBot="1" x14ac:dyDescent="0.3">
      <c r="A412" s="183" t="s">
        <v>2882</v>
      </c>
      <c r="B412" s="183"/>
      <c r="C412" s="183"/>
      <c r="D412" s="183"/>
      <c r="E412" s="183"/>
      <c r="F412" s="183"/>
      <c r="G412" s="183"/>
      <c r="H412" s="183"/>
      <c r="I412" s="183"/>
      <c r="J412" s="183"/>
    </row>
    <row r="413" spans="1:10" ht="13.5" thickTop="1" x14ac:dyDescent="0.25">
      <c r="A413" s="147"/>
      <c r="B413" s="147"/>
      <c r="C413" s="147"/>
      <c r="D413" s="147"/>
      <c r="E413" s="147"/>
      <c r="F413" s="147"/>
      <c r="G413" s="147"/>
      <c r="H413" s="147"/>
      <c r="I413" s="147"/>
      <c r="J413" s="147"/>
    </row>
    <row r="414" spans="1:10" x14ac:dyDescent="0.25">
      <c r="A414" s="157" t="s">
        <v>1940</v>
      </c>
      <c r="B414" s="152" t="s">
        <v>1775</v>
      </c>
      <c r="C414" s="157" t="s">
        <v>1776</v>
      </c>
      <c r="D414" s="157" t="s">
        <v>1777</v>
      </c>
      <c r="E414" s="186" t="s">
        <v>1778</v>
      </c>
      <c r="F414" s="186"/>
      <c r="G414" s="153" t="s">
        <v>1779</v>
      </c>
      <c r="H414" s="152" t="s">
        <v>1780</v>
      </c>
      <c r="I414" s="152" t="s">
        <v>1781</v>
      </c>
      <c r="J414" s="152" t="s">
        <v>89</v>
      </c>
    </row>
    <row r="415" spans="1:10" ht="51" x14ac:dyDescent="0.25">
      <c r="A415" s="158" t="s">
        <v>1461</v>
      </c>
      <c r="B415" s="138" t="s">
        <v>1222</v>
      </c>
      <c r="C415" s="158" t="s">
        <v>8</v>
      </c>
      <c r="D415" s="158" t="s">
        <v>460</v>
      </c>
      <c r="E415" s="187" t="s">
        <v>1941</v>
      </c>
      <c r="F415" s="187"/>
      <c r="G415" s="139" t="s">
        <v>763</v>
      </c>
      <c r="H415" s="140">
        <v>1</v>
      </c>
      <c r="I415" s="141">
        <v>15.42</v>
      </c>
      <c r="J415" s="141">
        <v>15.42</v>
      </c>
    </row>
    <row r="416" spans="1:10" ht="51" x14ac:dyDescent="0.25">
      <c r="A416" s="154" t="s">
        <v>949</v>
      </c>
      <c r="B416" s="142" t="s">
        <v>1942</v>
      </c>
      <c r="C416" s="154" t="s">
        <v>8</v>
      </c>
      <c r="D416" s="154" t="s">
        <v>235</v>
      </c>
      <c r="E416" s="188" t="s">
        <v>1811</v>
      </c>
      <c r="F416" s="188"/>
      <c r="G416" s="143" t="s">
        <v>185</v>
      </c>
      <c r="H416" s="144">
        <v>3.2599999999999997E-2</v>
      </c>
      <c r="I416" s="145">
        <v>190.44</v>
      </c>
      <c r="J416" s="145">
        <v>6.2</v>
      </c>
    </row>
    <row r="417" spans="1:10" ht="51" x14ac:dyDescent="0.25">
      <c r="A417" s="154" t="s">
        <v>949</v>
      </c>
      <c r="B417" s="142" t="s">
        <v>1943</v>
      </c>
      <c r="C417" s="154" t="s">
        <v>8</v>
      </c>
      <c r="D417" s="154" t="s">
        <v>253</v>
      </c>
      <c r="E417" s="188" t="s">
        <v>1811</v>
      </c>
      <c r="F417" s="188"/>
      <c r="G417" s="143" t="s">
        <v>187</v>
      </c>
      <c r="H417" s="144">
        <v>8.9599999999999999E-2</v>
      </c>
      <c r="I417" s="145">
        <v>70.790000000000006</v>
      </c>
      <c r="J417" s="145">
        <v>6.34</v>
      </c>
    </row>
    <row r="418" spans="1:10" ht="76.5" x14ac:dyDescent="0.25">
      <c r="A418" s="154" t="s">
        <v>949</v>
      </c>
      <c r="B418" s="142" t="s">
        <v>1944</v>
      </c>
      <c r="C418" s="154" t="s">
        <v>8</v>
      </c>
      <c r="D418" s="154" t="s">
        <v>244</v>
      </c>
      <c r="E418" s="188" t="s">
        <v>1811</v>
      </c>
      <c r="F418" s="188"/>
      <c r="G418" s="143" t="s">
        <v>185</v>
      </c>
      <c r="H418" s="144">
        <v>5.2400000000000002E-2</v>
      </c>
      <c r="I418" s="145">
        <v>11.83</v>
      </c>
      <c r="J418" s="145">
        <v>0.61</v>
      </c>
    </row>
    <row r="419" spans="1:10" ht="76.5" x14ac:dyDescent="0.25">
      <c r="A419" s="154" t="s">
        <v>949</v>
      </c>
      <c r="B419" s="142" t="s">
        <v>1945</v>
      </c>
      <c r="C419" s="154" t="s">
        <v>8</v>
      </c>
      <c r="D419" s="154" t="s">
        <v>262</v>
      </c>
      <c r="E419" s="188" t="s">
        <v>1811</v>
      </c>
      <c r="F419" s="188"/>
      <c r="G419" s="143" t="s">
        <v>187</v>
      </c>
      <c r="H419" s="144">
        <v>8.3599999999999994E-2</v>
      </c>
      <c r="I419" s="145">
        <v>1.19</v>
      </c>
      <c r="J419" s="145">
        <v>0.09</v>
      </c>
    </row>
    <row r="420" spans="1:10" ht="38.25" x14ac:dyDescent="0.25">
      <c r="A420" s="154" t="s">
        <v>949</v>
      </c>
      <c r="B420" s="142" t="s">
        <v>1946</v>
      </c>
      <c r="C420" s="154" t="s">
        <v>8</v>
      </c>
      <c r="D420" s="154" t="s">
        <v>472</v>
      </c>
      <c r="E420" s="188" t="s">
        <v>1784</v>
      </c>
      <c r="F420" s="188"/>
      <c r="G420" s="143" t="s">
        <v>65</v>
      </c>
      <c r="H420" s="144">
        <v>0.13600000000000001</v>
      </c>
      <c r="I420" s="145">
        <v>16.079999999999998</v>
      </c>
      <c r="J420" s="145">
        <v>2.1800000000000002</v>
      </c>
    </row>
    <row r="421" spans="1:10" x14ac:dyDescent="0.25">
      <c r="A421" s="156"/>
      <c r="B421" s="156"/>
      <c r="C421" s="156"/>
      <c r="D421" s="156"/>
      <c r="E421" s="156" t="s">
        <v>1792</v>
      </c>
      <c r="F421" s="146">
        <v>3.61</v>
      </c>
      <c r="G421" s="156" t="s">
        <v>1793</v>
      </c>
      <c r="H421" s="146">
        <v>0</v>
      </c>
      <c r="I421" s="156" t="s">
        <v>1794</v>
      </c>
      <c r="J421" s="146">
        <v>3.61</v>
      </c>
    </row>
    <row r="422" spans="1:10" ht="13.5" thickBot="1" x14ac:dyDescent="0.3">
      <c r="A422" s="156"/>
      <c r="B422" s="156"/>
      <c r="C422" s="156"/>
      <c r="D422" s="156"/>
      <c r="E422" s="156" t="s">
        <v>1795</v>
      </c>
      <c r="F422" s="146">
        <v>0</v>
      </c>
      <c r="G422" s="156"/>
      <c r="H422" s="181" t="s">
        <v>1796</v>
      </c>
      <c r="I422" s="181"/>
      <c r="J422" s="146">
        <v>15.42</v>
      </c>
    </row>
    <row r="423" spans="1:10" ht="13.5" thickTop="1" x14ac:dyDescent="0.25">
      <c r="A423" s="147"/>
      <c r="B423" s="147"/>
      <c r="C423" s="147"/>
      <c r="D423" s="147"/>
      <c r="E423" s="147"/>
      <c r="F423" s="147"/>
      <c r="G423" s="147"/>
      <c r="H423" s="147"/>
      <c r="I423" s="147"/>
      <c r="J423" s="147"/>
    </row>
    <row r="424" spans="1:10" x14ac:dyDescent="0.25">
      <c r="A424" s="157" t="s">
        <v>1947</v>
      </c>
      <c r="B424" s="152" t="s">
        <v>1775</v>
      </c>
      <c r="C424" s="157" t="s">
        <v>1776</v>
      </c>
      <c r="D424" s="157" t="s">
        <v>1777</v>
      </c>
      <c r="E424" s="186" t="s">
        <v>1778</v>
      </c>
      <c r="F424" s="186"/>
      <c r="G424" s="153" t="s">
        <v>1779</v>
      </c>
      <c r="H424" s="152" t="s">
        <v>1780</v>
      </c>
      <c r="I424" s="152" t="s">
        <v>1781</v>
      </c>
      <c r="J424" s="152" t="s">
        <v>89</v>
      </c>
    </row>
    <row r="425" spans="1:10" ht="114.75" x14ac:dyDescent="0.25">
      <c r="A425" s="158" t="s">
        <v>1461</v>
      </c>
      <c r="B425" s="138" t="s">
        <v>1223</v>
      </c>
      <c r="C425" s="158" t="s">
        <v>8</v>
      </c>
      <c r="D425" s="158" t="s">
        <v>715</v>
      </c>
      <c r="E425" s="187" t="s">
        <v>1860</v>
      </c>
      <c r="F425" s="187"/>
      <c r="G425" s="139" t="s">
        <v>951</v>
      </c>
      <c r="H425" s="140">
        <v>1</v>
      </c>
      <c r="I425" s="141">
        <v>12.08</v>
      </c>
      <c r="J425" s="141">
        <v>12.08</v>
      </c>
    </row>
    <row r="426" spans="1:10" ht="89.25" x14ac:dyDescent="0.25">
      <c r="A426" s="154" t="s">
        <v>949</v>
      </c>
      <c r="B426" s="142" t="s">
        <v>1948</v>
      </c>
      <c r="C426" s="154" t="s">
        <v>8</v>
      </c>
      <c r="D426" s="154" t="s">
        <v>236</v>
      </c>
      <c r="E426" s="188" t="s">
        <v>1811</v>
      </c>
      <c r="F426" s="188"/>
      <c r="G426" s="143" t="s">
        <v>185</v>
      </c>
      <c r="H426" s="144">
        <v>5.8799999999999998E-2</v>
      </c>
      <c r="I426" s="145">
        <v>117.51</v>
      </c>
      <c r="J426" s="145">
        <v>6.9</v>
      </c>
    </row>
    <row r="427" spans="1:10" ht="89.25" x14ac:dyDescent="0.25">
      <c r="A427" s="154" t="s">
        <v>949</v>
      </c>
      <c r="B427" s="142" t="s">
        <v>1949</v>
      </c>
      <c r="C427" s="154" t="s">
        <v>8</v>
      </c>
      <c r="D427" s="154" t="s">
        <v>254</v>
      </c>
      <c r="E427" s="188" t="s">
        <v>1811</v>
      </c>
      <c r="F427" s="188"/>
      <c r="G427" s="143" t="s">
        <v>187</v>
      </c>
      <c r="H427" s="144">
        <v>7.0999999999999994E-2</v>
      </c>
      <c r="I427" s="145">
        <v>42.37</v>
      </c>
      <c r="J427" s="145">
        <v>3</v>
      </c>
    </row>
    <row r="428" spans="1:10" ht="25.5" x14ac:dyDescent="0.25">
      <c r="A428" s="154" t="s">
        <v>949</v>
      </c>
      <c r="B428" s="142" t="s">
        <v>1827</v>
      </c>
      <c r="C428" s="154" t="s">
        <v>8</v>
      </c>
      <c r="D428" s="154" t="s">
        <v>66</v>
      </c>
      <c r="E428" s="188" t="s">
        <v>1784</v>
      </c>
      <c r="F428" s="188"/>
      <c r="G428" s="143" t="s">
        <v>65</v>
      </c>
      <c r="H428" s="144">
        <v>0.1298</v>
      </c>
      <c r="I428" s="145">
        <v>16.829999999999998</v>
      </c>
      <c r="J428" s="145">
        <v>2.1800000000000002</v>
      </c>
    </row>
    <row r="429" spans="1:10" x14ac:dyDescent="0.25">
      <c r="A429" s="156"/>
      <c r="B429" s="156"/>
      <c r="C429" s="156"/>
      <c r="D429" s="156"/>
      <c r="E429" s="156" t="s">
        <v>1792</v>
      </c>
      <c r="F429" s="146">
        <v>3.6399999999999997</v>
      </c>
      <c r="G429" s="156" t="s">
        <v>1793</v>
      </c>
      <c r="H429" s="146">
        <v>0</v>
      </c>
      <c r="I429" s="156" t="s">
        <v>1794</v>
      </c>
      <c r="J429" s="146">
        <v>3.6399999999999997</v>
      </c>
    </row>
    <row r="430" spans="1:10" ht="13.5" thickBot="1" x14ac:dyDescent="0.3">
      <c r="A430" s="156"/>
      <c r="B430" s="156"/>
      <c r="C430" s="156"/>
      <c r="D430" s="156"/>
      <c r="E430" s="156" t="s">
        <v>1795</v>
      </c>
      <c r="F430" s="146">
        <v>0</v>
      </c>
      <c r="G430" s="156"/>
      <c r="H430" s="181" t="s">
        <v>1796</v>
      </c>
      <c r="I430" s="181"/>
      <c r="J430" s="146">
        <v>12.08</v>
      </c>
    </row>
    <row r="431" spans="1:10" ht="13.5" thickTop="1" x14ac:dyDescent="0.25">
      <c r="A431" s="147"/>
      <c r="B431" s="147"/>
      <c r="C431" s="147"/>
      <c r="D431" s="147"/>
      <c r="E431" s="147"/>
      <c r="F431" s="147"/>
      <c r="G431" s="147"/>
      <c r="H431" s="147"/>
      <c r="I431" s="147"/>
      <c r="J431" s="147"/>
    </row>
    <row r="432" spans="1:10" x14ac:dyDescent="0.25">
      <c r="A432" s="157" t="s">
        <v>1950</v>
      </c>
      <c r="B432" s="152" t="s">
        <v>1775</v>
      </c>
      <c r="C432" s="157" t="s">
        <v>1776</v>
      </c>
      <c r="D432" s="157" t="s">
        <v>1777</v>
      </c>
      <c r="E432" s="186" t="s">
        <v>1778</v>
      </c>
      <c r="F432" s="186"/>
      <c r="G432" s="153" t="s">
        <v>1779</v>
      </c>
      <c r="H432" s="152" t="s">
        <v>1780</v>
      </c>
      <c r="I432" s="152" t="s">
        <v>1781</v>
      </c>
      <c r="J432" s="152" t="s">
        <v>89</v>
      </c>
    </row>
    <row r="433" spans="1:10" ht="114.75" x14ac:dyDescent="0.25">
      <c r="A433" s="158" t="s">
        <v>1461</v>
      </c>
      <c r="B433" s="138" t="s">
        <v>1224</v>
      </c>
      <c r="C433" s="158" t="s">
        <v>8</v>
      </c>
      <c r="D433" s="158" t="s">
        <v>437</v>
      </c>
      <c r="E433" s="187" t="s">
        <v>1860</v>
      </c>
      <c r="F433" s="187"/>
      <c r="G433" s="139" t="s">
        <v>951</v>
      </c>
      <c r="H433" s="140">
        <v>1</v>
      </c>
      <c r="I433" s="141">
        <v>19.260000000000002</v>
      </c>
      <c r="J433" s="141">
        <v>19.260000000000002</v>
      </c>
    </row>
    <row r="434" spans="1:10" ht="89.25" x14ac:dyDescent="0.25">
      <c r="A434" s="154" t="s">
        <v>949</v>
      </c>
      <c r="B434" s="142" t="s">
        <v>1948</v>
      </c>
      <c r="C434" s="154" t="s">
        <v>8</v>
      </c>
      <c r="D434" s="154" t="s">
        <v>236</v>
      </c>
      <c r="E434" s="188" t="s">
        <v>1811</v>
      </c>
      <c r="F434" s="188"/>
      <c r="G434" s="143" t="s">
        <v>185</v>
      </c>
      <c r="H434" s="144">
        <v>4.8000000000000001E-2</v>
      </c>
      <c r="I434" s="145">
        <v>117.51</v>
      </c>
      <c r="J434" s="145">
        <v>5.64</v>
      </c>
    </row>
    <row r="435" spans="1:10" ht="89.25" x14ac:dyDescent="0.25">
      <c r="A435" s="154" t="s">
        <v>949</v>
      </c>
      <c r="B435" s="142" t="s">
        <v>1949</v>
      </c>
      <c r="C435" s="154" t="s">
        <v>8</v>
      </c>
      <c r="D435" s="154" t="s">
        <v>254</v>
      </c>
      <c r="E435" s="188" t="s">
        <v>1811</v>
      </c>
      <c r="F435" s="188"/>
      <c r="G435" s="143" t="s">
        <v>187</v>
      </c>
      <c r="H435" s="144">
        <v>6.2E-2</v>
      </c>
      <c r="I435" s="145">
        <v>42.37</v>
      </c>
      <c r="J435" s="145">
        <v>2.62</v>
      </c>
    </row>
    <row r="436" spans="1:10" ht="51" x14ac:dyDescent="0.25">
      <c r="A436" s="154" t="s">
        <v>949</v>
      </c>
      <c r="B436" s="142" t="s">
        <v>1952</v>
      </c>
      <c r="C436" s="154" t="s">
        <v>8</v>
      </c>
      <c r="D436" s="154" t="s">
        <v>263</v>
      </c>
      <c r="E436" s="188" t="s">
        <v>1811</v>
      </c>
      <c r="F436" s="188"/>
      <c r="G436" s="143" t="s">
        <v>187</v>
      </c>
      <c r="H436" s="144">
        <v>0.19</v>
      </c>
      <c r="I436" s="145">
        <v>16.920000000000002</v>
      </c>
      <c r="J436" s="145">
        <v>3.21</v>
      </c>
    </row>
    <row r="437" spans="1:10" ht="51" x14ac:dyDescent="0.25">
      <c r="A437" s="154" t="s">
        <v>949</v>
      </c>
      <c r="B437" s="142" t="s">
        <v>1951</v>
      </c>
      <c r="C437" s="154" t="s">
        <v>8</v>
      </c>
      <c r="D437" s="154" t="s">
        <v>246</v>
      </c>
      <c r="E437" s="188" t="s">
        <v>1811</v>
      </c>
      <c r="F437" s="188"/>
      <c r="G437" s="143" t="s">
        <v>185</v>
      </c>
      <c r="H437" s="144">
        <v>0.20499999999999999</v>
      </c>
      <c r="I437" s="145">
        <v>24.45</v>
      </c>
      <c r="J437" s="145">
        <v>5.01</v>
      </c>
    </row>
    <row r="438" spans="1:10" ht="25.5" x14ac:dyDescent="0.25">
      <c r="A438" s="154" t="s">
        <v>949</v>
      </c>
      <c r="B438" s="142" t="s">
        <v>1953</v>
      </c>
      <c r="C438" s="154" t="s">
        <v>8</v>
      </c>
      <c r="D438" s="154" t="s">
        <v>440</v>
      </c>
      <c r="E438" s="188" t="s">
        <v>1860</v>
      </c>
      <c r="F438" s="188"/>
      <c r="G438" s="143" t="s">
        <v>951</v>
      </c>
      <c r="H438" s="144">
        <v>1</v>
      </c>
      <c r="I438" s="145">
        <v>1.94</v>
      </c>
      <c r="J438" s="145">
        <v>1.94</v>
      </c>
    </row>
    <row r="439" spans="1:10" ht="25.5" x14ac:dyDescent="0.25">
      <c r="A439" s="154" t="s">
        <v>949</v>
      </c>
      <c r="B439" s="142" t="s">
        <v>1827</v>
      </c>
      <c r="C439" s="154" t="s">
        <v>8</v>
      </c>
      <c r="D439" s="154" t="s">
        <v>66</v>
      </c>
      <c r="E439" s="188" t="s">
        <v>1784</v>
      </c>
      <c r="F439" s="188"/>
      <c r="G439" s="143" t="s">
        <v>65</v>
      </c>
      <c r="H439" s="144">
        <v>0.05</v>
      </c>
      <c r="I439" s="145">
        <v>16.829999999999998</v>
      </c>
      <c r="J439" s="145">
        <v>0.84</v>
      </c>
    </row>
    <row r="440" spans="1:10" x14ac:dyDescent="0.25">
      <c r="A440" s="156"/>
      <c r="B440" s="156"/>
      <c r="C440" s="156"/>
      <c r="D440" s="156"/>
      <c r="E440" s="156" t="s">
        <v>1792</v>
      </c>
      <c r="F440" s="146">
        <v>7.38</v>
      </c>
      <c r="G440" s="156" t="s">
        <v>1793</v>
      </c>
      <c r="H440" s="146">
        <v>0</v>
      </c>
      <c r="I440" s="156" t="s">
        <v>1794</v>
      </c>
      <c r="J440" s="146">
        <v>7.38</v>
      </c>
    </row>
    <row r="441" spans="1:10" ht="13.5" thickBot="1" x14ac:dyDescent="0.3">
      <c r="A441" s="156"/>
      <c r="B441" s="156"/>
      <c r="C441" s="156"/>
      <c r="D441" s="156"/>
      <c r="E441" s="156" t="s">
        <v>1795</v>
      </c>
      <c r="F441" s="146">
        <v>0</v>
      </c>
      <c r="G441" s="156"/>
      <c r="H441" s="181" t="s">
        <v>1796</v>
      </c>
      <c r="I441" s="181"/>
      <c r="J441" s="146">
        <v>19.260000000000002</v>
      </c>
    </row>
    <row r="442" spans="1:10" ht="13.5" thickTop="1" x14ac:dyDescent="0.25">
      <c r="A442" s="147"/>
      <c r="B442" s="147"/>
      <c r="C442" s="147"/>
      <c r="D442" s="147"/>
      <c r="E442" s="147"/>
      <c r="F442" s="147"/>
      <c r="G442" s="147"/>
      <c r="H442" s="147"/>
      <c r="I442" s="147"/>
      <c r="J442" s="147"/>
    </row>
    <row r="443" spans="1:10" x14ac:dyDescent="0.25">
      <c r="A443" s="157" t="s">
        <v>1954</v>
      </c>
      <c r="B443" s="152" t="s">
        <v>1775</v>
      </c>
      <c r="C443" s="157" t="s">
        <v>1776</v>
      </c>
      <c r="D443" s="157" t="s">
        <v>1777</v>
      </c>
      <c r="E443" s="186" t="s">
        <v>1778</v>
      </c>
      <c r="F443" s="186"/>
      <c r="G443" s="153" t="s">
        <v>1779</v>
      </c>
      <c r="H443" s="152" t="s">
        <v>1780</v>
      </c>
      <c r="I443" s="152" t="s">
        <v>1781</v>
      </c>
      <c r="J443" s="152" t="s">
        <v>89</v>
      </c>
    </row>
    <row r="444" spans="1:10" ht="76.5" x14ac:dyDescent="0.25">
      <c r="A444" s="158" t="s">
        <v>1461</v>
      </c>
      <c r="B444" s="138" t="s">
        <v>1225</v>
      </c>
      <c r="C444" s="158" t="s">
        <v>8</v>
      </c>
      <c r="D444" s="158" t="s">
        <v>1512</v>
      </c>
      <c r="E444" s="187" t="s">
        <v>1955</v>
      </c>
      <c r="F444" s="187"/>
      <c r="G444" s="139" t="s">
        <v>951</v>
      </c>
      <c r="H444" s="140">
        <v>1</v>
      </c>
      <c r="I444" s="141">
        <v>1061.72</v>
      </c>
      <c r="J444" s="141">
        <v>1061.72</v>
      </c>
    </row>
    <row r="445" spans="1:10" ht="63.75" x14ac:dyDescent="0.25">
      <c r="A445" s="154" t="s">
        <v>949</v>
      </c>
      <c r="B445" s="142" t="s">
        <v>1956</v>
      </c>
      <c r="C445" s="154" t="s">
        <v>8</v>
      </c>
      <c r="D445" s="154" t="s">
        <v>238</v>
      </c>
      <c r="E445" s="188" t="s">
        <v>1811</v>
      </c>
      <c r="F445" s="188"/>
      <c r="G445" s="143" t="s">
        <v>185</v>
      </c>
      <c r="H445" s="144">
        <v>0.1111</v>
      </c>
      <c r="I445" s="145">
        <v>150.06</v>
      </c>
      <c r="J445" s="145">
        <v>16.670000000000002</v>
      </c>
    </row>
    <row r="446" spans="1:10" ht="51" x14ac:dyDescent="0.25">
      <c r="A446" s="154" t="s">
        <v>949</v>
      </c>
      <c r="B446" s="142" t="s">
        <v>1957</v>
      </c>
      <c r="C446" s="154" t="s">
        <v>8</v>
      </c>
      <c r="D446" s="154" t="s">
        <v>256</v>
      </c>
      <c r="E446" s="188" t="s">
        <v>1811</v>
      </c>
      <c r="F446" s="188"/>
      <c r="G446" s="143" t="s">
        <v>187</v>
      </c>
      <c r="H446" s="144">
        <v>0.67820000000000003</v>
      </c>
      <c r="I446" s="145">
        <v>60.67</v>
      </c>
      <c r="J446" s="145">
        <v>41.14</v>
      </c>
    </row>
    <row r="447" spans="1:10" ht="38.25" x14ac:dyDescent="0.25">
      <c r="A447" s="154" t="s">
        <v>949</v>
      </c>
      <c r="B447" s="142" t="s">
        <v>1958</v>
      </c>
      <c r="C447" s="154" t="s">
        <v>8</v>
      </c>
      <c r="D447" s="154" t="s">
        <v>724</v>
      </c>
      <c r="E447" s="188" t="s">
        <v>1955</v>
      </c>
      <c r="F447" s="188"/>
      <c r="G447" s="143" t="s">
        <v>439</v>
      </c>
      <c r="H447" s="144">
        <v>2.4483000000000001</v>
      </c>
      <c r="I447" s="145">
        <v>262.38</v>
      </c>
      <c r="J447" s="145">
        <v>642.38</v>
      </c>
    </row>
    <row r="448" spans="1:10" ht="38.25" x14ac:dyDescent="0.25">
      <c r="A448" s="154" t="s">
        <v>949</v>
      </c>
      <c r="B448" s="142" t="s">
        <v>1222</v>
      </c>
      <c r="C448" s="154" t="s">
        <v>8</v>
      </c>
      <c r="D448" s="154" t="s">
        <v>460</v>
      </c>
      <c r="E448" s="188" t="s">
        <v>1941</v>
      </c>
      <c r="F448" s="188"/>
      <c r="G448" s="143" t="s">
        <v>763</v>
      </c>
      <c r="H448" s="144">
        <v>20</v>
      </c>
      <c r="I448" s="145">
        <v>15.42</v>
      </c>
      <c r="J448" s="145">
        <v>308.39999999999998</v>
      </c>
    </row>
    <row r="449" spans="1:10" ht="25.5" x14ac:dyDescent="0.25">
      <c r="A449" s="154" t="s">
        <v>949</v>
      </c>
      <c r="B449" s="142" t="s">
        <v>1827</v>
      </c>
      <c r="C449" s="154" t="s">
        <v>8</v>
      </c>
      <c r="D449" s="154" t="s">
        <v>66</v>
      </c>
      <c r="E449" s="188" t="s">
        <v>1784</v>
      </c>
      <c r="F449" s="188"/>
      <c r="G449" s="143" t="s">
        <v>65</v>
      </c>
      <c r="H449" s="144">
        <v>3.1573000000000002</v>
      </c>
      <c r="I449" s="145">
        <v>16.829999999999998</v>
      </c>
      <c r="J449" s="145">
        <v>53.13</v>
      </c>
    </row>
    <row r="450" spans="1:10" x14ac:dyDescent="0.25">
      <c r="A450" s="156"/>
      <c r="B450" s="156"/>
      <c r="C450" s="156"/>
      <c r="D450" s="156"/>
      <c r="E450" s="156" t="s">
        <v>1792</v>
      </c>
      <c r="F450" s="146">
        <v>128.68</v>
      </c>
      <c r="G450" s="156" t="s">
        <v>1793</v>
      </c>
      <c r="H450" s="146">
        <v>0</v>
      </c>
      <c r="I450" s="156" t="s">
        <v>1794</v>
      </c>
      <c r="J450" s="146">
        <v>128.68</v>
      </c>
    </row>
    <row r="451" spans="1:10" ht="13.5" thickBot="1" x14ac:dyDescent="0.3">
      <c r="A451" s="156"/>
      <c r="B451" s="156"/>
      <c r="C451" s="156"/>
      <c r="D451" s="156"/>
      <c r="E451" s="156" t="s">
        <v>1795</v>
      </c>
      <c r="F451" s="146">
        <v>0</v>
      </c>
      <c r="G451" s="156"/>
      <c r="H451" s="181" t="s">
        <v>1796</v>
      </c>
      <c r="I451" s="181"/>
      <c r="J451" s="146">
        <v>1061.72</v>
      </c>
    </row>
    <row r="452" spans="1:10" ht="13.5" thickTop="1" x14ac:dyDescent="0.25">
      <c r="A452" s="147"/>
      <c r="B452" s="147"/>
      <c r="C452" s="147"/>
      <c r="D452" s="147"/>
      <c r="E452" s="147"/>
      <c r="F452" s="147"/>
      <c r="G452" s="147"/>
      <c r="H452" s="147"/>
      <c r="I452" s="147"/>
      <c r="J452" s="147"/>
    </row>
    <row r="453" spans="1:10" x14ac:dyDescent="0.25">
      <c r="A453" s="157" t="s">
        <v>1959</v>
      </c>
      <c r="B453" s="152" t="s">
        <v>1775</v>
      </c>
      <c r="C453" s="157" t="s">
        <v>1776</v>
      </c>
      <c r="D453" s="157" t="s">
        <v>1777</v>
      </c>
      <c r="E453" s="186" t="s">
        <v>1778</v>
      </c>
      <c r="F453" s="186"/>
      <c r="G453" s="153" t="s">
        <v>1779</v>
      </c>
      <c r="H453" s="152" t="s">
        <v>1780</v>
      </c>
      <c r="I453" s="152" t="s">
        <v>1781</v>
      </c>
      <c r="J453" s="152" t="s">
        <v>89</v>
      </c>
    </row>
    <row r="454" spans="1:10" ht="38.25" x14ac:dyDescent="0.25">
      <c r="A454" s="158" t="s">
        <v>1461</v>
      </c>
      <c r="B454" s="138" t="s">
        <v>2915</v>
      </c>
      <c r="C454" s="158" t="s">
        <v>948</v>
      </c>
      <c r="D454" s="158" t="s">
        <v>1513</v>
      </c>
      <c r="E454" s="187" t="s">
        <v>1782</v>
      </c>
      <c r="F454" s="187"/>
      <c r="G454" s="139" t="s">
        <v>198</v>
      </c>
      <c r="H454" s="140">
        <v>1</v>
      </c>
      <c r="I454" s="141">
        <v>715.16</v>
      </c>
      <c r="J454" s="141">
        <v>715.16</v>
      </c>
    </row>
    <row r="455" spans="1:10" ht="89.25" x14ac:dyDescent="0.25">
      <c r="A455" s="154" t="s">
        <v>949</v>
      </c>
      <c r="B455" s="142" t="s">
        <v>1948</v>
      </c>
      <c r="C455" s="154" t="s">
        <v>8</v>
      </c>
      <c r="D455" s="154" t="s">
        <v>236</v>
      </c>
      <c r="E455" s="188" t="s">
        <v>1811</v>
      </c>
      <c r="F455" s="188"/>
      <c r="G455" s="143" t="s">
        <v>185</v>
      </c>
      <c r="H455" s="144">
        <v>1.6500000000000001E-2</v>
      </c>
      <c r="I455" s="145">
        <v>117.51</v>
      </c>
      <c r="J455" s="145">
        <v>1.93</v>
      </c>
    </row>
    <row r="456" spans="1:10" ht="89.25" x14ac:dyDescent="0.25">
      <c r="A456" s="154" t="s">
        <v>949</v>
      </c>
      <c r="B456" s="142" t="s">
        <v>1949</v>
      </c>
      <c r="C456" s="154" t="s">
        <v>8</v>
      </c>
      <c r="D456" s="154" t="s">
        <v>254</v>
      </c>
      <c r="E456" s="188" t="s">
        <v>1811</v>
      </c>
      <c r="F456" s="188"/>
      <c r="G456" s="143" t="s">
        <v>187</v>
      </c>
      <c r="H456" s="144">
        <v>3.1600000000000003E-2</v>
      </c>
      <c r="I456" s="145">
        <v>42.37</v>
      </c>
      <c r="J456" s="145">
        <v>1.33</v>
      </c>
    </row>
    <row r="457" spans="1:10" ht="25.5" x14ac:dyDescent="0.25">
      <c r="A457" s="154" t="s">
        <v>949</v>
      </c>
      <c r="B457" s="142" t="s">
        <v>1960</v>
      </c>
      <c r="C457" s="154" t="s">
        <v>8</v>
      </c>
      <c r="D457" s="154" t="s">
        <v>465</v>
      </c>
      <c r="E457" s="188" t="s">
        <v>1784</v>
      </c>
      <c r="F457" s="188"/>
      <c r="G457" s="143" t="s">
        <v>65</v>
      </c>
      <c r="H457" s="144">
        <v>0.1076</v>
      </c>
      <c r="I457" s="145">
        <v>17.829999999999998</v>
      </c>
      <c r="J457" s="145">
        <v>1.91</v>
      </c>
    </row>
    <row r="458" spans="1:10" ht="25.5" x14ac:dyDescent="0.25">
      <c r="A458" s="154" t="s">
        <v>949</v>
      </c>
      <c r="B458" s="142" t="s">
        <v>1827</v>
      </c>
      <c r="C458" s="154" t="s">
        <v>8</v>
      </c>
      <c r="D458" s="154" t="s">
        <v>66</v>
      </c>
      <c r="E458" s="188" t="s">
        <v>1784</v>
      </c>
      <c r="F458" s="188"/>
      <c r="G458" s="143" t="s">
        <v>65</v>
      </c>
      <c r="H458" s="144">
        <v>0.1076</v>
      </c>
      <c r="I458" s="145">
        <v>16.829999999999998</v>
      </c>
      <c r="J458" s="145">
        <v>1.81</v>
      </c>
    </row>
    <row r="459" spans="1:10" x14ac:dyDescent="0.25">
      <c r="A459" s="155" t="s">
        <v>950</v>
      </c>
      <c r="B459" s="148" t="s">
        <v>2926</v>
      </c>
      <c r="C459" s="155" t="s">
        <v>948</v>
      </c>
      <c r="D459" s="155" t="s">
        <v>1962</v>
      </c>
      <c r="E459" s="185" t="s">
        <v>1808</v>
      </c>
      <c r="F459" s="185"/>
      <c r="G459" s="149" t="s">
        <v>12</v>
      </c>
      <c r="H459" s="150">
        <v>1.01</v>
      </c>
      <c r="I459" s="151">
        <v>700</v>
      </c>
      <c r="J459" s="151">
        <v>707</v>
      </c>
    </row>
    <row r="460" spans="1:10" ht="51" x14ac:dyDescent="0.25">
      <c r="A460" s="155" t="s">
        <v>950</v>
      </c>
      <c r="B460" s="148" t="s">
        <v>1963</v>
      </c>
      <c r="C460" s="155" t="s">
        <v>8</v>
      </c>
      <c r="D460" s="155" t="s">
        <v>589</v>
      </c>
      <c r="E460" s="185" t="s">
        <v>1808</v>
      </c>
      <c r="F460" s="185"/>
      <c r="G460" s="149" t="s">
        <v>198</v>
      </c>
      <c r="H460" s="150">
        <v>3.73E-2</v>
      </c>
      <c r="I460" s="151">
        <v>31.75</v>
      </c>
      <c r="J460" s="151">
        <v>1.18</v>
      </c>
    </row>
    <row r="461" spans="1:10" x14ac:dyDescent="0.25">
      <c r="A461" s="156"/>
      <c r="B461" s="156"/>
      <c r="C461" s="156"/>
      <c r="D461" s="156"/>
      <c r="E461" s="156" t="s">
        <v>1792</v>
      </c>
      <c r="F461" s="146">
        <v>3.55</v>
      </c>
      <c r="G461" s="156" t="s">
        <v>1793</v>
      </c>
      <c r="H461" s="146">
        <v>0</v>
      </c>
      <c r="I461" s="156" t="s">
        <v>1794</v>
      </c>
      <c r="J461" s="146">
        <v>3.55</v>
      </c>
    </row>
    <row r="462" spans="1:10" x14ac:dyDescent="0.25">
      <c r="A462" s="156"/>
      <c r="B462" s="156"/>
      <c r="C462" s="156"/>
      <c r="D462" s="156"/>
      <c r="E462" s="156" t="s">
        <v>1795</v>
      </c>
      <c r="F462" s="146">
        <v>0</v>
      </c>
      <c r="G462" s="156"/>
      <c r="H462" s="181" t="s">
        <v>1796</v>
      </c>
      <c r="I462" s="181"/>
      <c r="J462" s="146">
        <v>715.16</v>
      </c>
    </row>
    <row r="463" spans="1:10" x14ac:dyDescent="0.25">
      <c r="A463" s="182" t="s">
        <v>2880</v>
      </c>
      <c r="B463" s="182"/>
      <c r="C463" s="182"/>
      <c r="D463" s="182"/>
      <c r="E463" s="182"/>
      <c r="F463" s="182"/>
      <c r="G463" s="182"/>
      <c r="H463" s="182"/>
      <c r="I463" s="182"/>
      <c r="J463" s="182"/>
    </row>
    <row r="464" spans="1:10" ht="34.5" customHeight="1" thickBot="1" x14ac:dyDescent="0.3">
      <c r="A464" s="183" t="s">
        <v>2927</v>
      </c>
      <c r="B464" s="183"/>
      <c r="C464" s="183"/>
      <c r="D464" s="183"/>
      <c r="E464" s="183"/>
      <c r="F464" s="183"/>
      <c r="G464" s="183"/>
      <c r="H464" s="183"/>
      <c r="I464" s="183"/>
      <c r="J464" s="183"/>
    </row>
    <row r="465" spans="1:10" ht="13.5" thickTop="1" x14ac:dyDescent="0.25">
      <c r="A465" s="147"/>
      <c r="B465" s="147"/>
      <c r="C465" s="147"/>
      <c r="D465" s="147"/>
      <c r="E465" s="147"/>
      <c r="F465" s="147"/>
      <c r="G465" s="147"/>
      <c r="H465" s="147"/>
      <c r="I465" s="147"/>
      <c r="J465" s="147"/>
    </row>
    <row r="466" spans="1:10" x14ac:dyDescent="0.25">
      <c r="A466" s="157" t="s">
        <v>1964</v>
      </c>
      <c r="B466" s="152" t="s">
        <v>1775</v>
      </c>
      <c r="C466" s="157" t="s">
        <v>1776</v>
      </c>
      <c r="D466" s="157" t="s">
        <v>1777</v>
      </c>
      <c r="E466" s="186" t="s">
        <v>1778</v>
      </c>
      <c r="F466" s="186"/>
      <c r="G466" s="153" t="s">
        <v>1779</v>
      </c>
      <c r="H466" s="152" t="s">
        <v>1780</v>
      </c>
      <c r="I466" s="152" t="s">
        <v>1781</v>
      </c>
      <c r="J466" s="152" t="s">
        <v>89</v>
      </c>
    </row>
    <row r="467" spans="1:10" ht="76.5" x14ac:dyDescent="0.25">
      <c r="A467" s="158" t="s">
        <v>1461</v>
      </c>
      <c r="B467" s="138" t="s">
        <v>1226</v>
      </c>
      <c r="C467" s="158" t="s">
        <v>948</v>
      </c>
      <c r="D467" s="158" t="s">
        <v>1196</v>
      </c>
      <c r="E467" s="187" t="s">
        <v>1782</v>
      </c>
      <c r="F467" s="187"/>
      <c r="G467" s="139" t="s">
        <v>12</v>
      </c>
      <c r="H467" s="140">
        <v>1</v>
      </c>
      <c r="I467" s="141">
        <v>3573.28</v>
      </c>
      <c r="J467" s="141">
        <v>3573.28</v>
      </c>
    </row>
    <row r="468" spans="1:10" ht="25.5" x14ac:dyDescent="0.25">
      <c r="A468" s="154" t="s">
        <v>949</v>
      </c>
      <c r="B468" s="142" t="s">
        <v>1960</v>
      </c>
      <c r="C468" s="154" t="s">
        <v>8</v>
      </c>
      <c r="D468" s="154" t="s">
        <v>465</v>
      </c>
      <c r="E468" s="188" t="s">
        <v>1784</v>
      </c>
      <c r="F468" s="188"/>
      <c r="G468" s="143" t="s">
        <v>65</v>
      </c>
      <c r="H468" s="144">
        <v>1</v>
      </c>
      <c r="I468" s="145">
        <v>17.829999999999998</v>
      </c>
      <c r="J468" s="145">
        <v>17.829999999999998</v>
      </c>
    </row>
    <row r="469" spans="1:10" ht="25.5" x14ac:dyDescent="0.25">
      <c r="A469" s="154" t="s">
        <v>949</v>
      </c>
      <c r="B469" s="142" t="s">
        <v>1827</v>
      </c>
      <c r="C469" s="154" t="s">
        <v>8</v>
      </c>
      <c r="D469" s="154" t="s">
        <v>66</v>
      </c>
      <c r="E469" s="188" t="s">
        <v>1784</v>
      </c>
      <c r="F469" s="188"/>
      <c r="G469" s="143" t="s">
        <v>65</v>
      </c>
      <c r="H469" s="144">
        <v>2</v>
      </c>
      <c r="I469" s="145">
        <v>16.829999999999998</v>
      </c>
      <c r="J469" s="145">
        <v>33.659999999999997</v>
      </c>
    </row>
    <row r="470" spans="1:10" ht="25.5" x14ac:dyDescent="0.25">
      <c r="A470" s="154" t="s">
        <v>949</v>
      </c>
      <c r="B470" s="142" t="s">
        <v>1965</v>
      </c>
      <c r="C470" s="154" t="s">
        <v>8</v>
      </c>
      <c r="D470" s="154" t="s">
        <v>216</v>
      </c>
      <c r="E470" s="188" t="s">
        <v>1784</v>
      </c>
      <c r="F470" s="188"/>
      <c r="G470" s="143" t="s">
        <v>65</v>
      </c>
      <c r="H470" s="144">
        <v>1</v>
      </c>
      <c r="I470" s="145">
        <v>21.79</v>
      </c>
      <c r="J470" s="145">
        <v>21.79</v>
      </c>
    </row>
    <row r="471" spans="1:10" ht="63.75" x14ac:dyDescent="0.25">
      <c r="A471" s="155" t="s">
        <v>950</v>
      </c>
      <c r="B471" s="148" t="s">
        <v>1463</v>
      </c>
      <c r="C471" s="155" t="s">
        <v>948</v>
      </c>
      <c r="D471" s="155" t="s">
        <v>1196</v>
      </c>
      <c r="E471" s="185" t="s">
        <v>1808</v>
      </c>
      <c r="F471" s="185"/>
      <c r="G471" s="149" t="s">
        <v>12</v>
      </c>
      <c r="H471" s="150">
        <v>1</v>
      </c>
      <c r="I471" s="151">
        <v>3500</v>
      </c>
      <c r="J471" s="151">
        <v>3500</v>
      </c>
    </row>
    <row r="472" spans="1:10" x14ac:dyDescent="0.25">
      <c r="A472" s="156"/>
      <c r="B472" s="156"/>
      <c r="C472" s="156"/>
      <c r="D472" s="156"/>
      <c r="E472" s="156" t="s">
        <v>1792</v>
      </c>
      <c r="F472" s="146">
        <v>54.16</v>
      </c>
      <c r="G472" s="156" t="s">
        <v>1793</v>
      </c>
      <c r="H472" s="146">
        <v>0</v>
      </c>
      <c r="I472" s="156" t="s">
        <v>1794</v>
      </c>
      <c r="J472" s="146">
        <v>54.16</v>
      </c>
    </row>
    <row r="473" spans="1:10" ht="13.5" thickBot="1" x14ac:dyDescent="0.3">
      <c r="A473" s="156"/>
      <c r="B473" s="156"/>
      <c r="C473" s="156"/>
      <c r="D473" s="156"/>
      <c r="E473" s="156" t="s">
        <v>1795</v>
      </c>
      <c r="F473" s="146">
        <v>0</v>
      </c>
      <c r="G473" s="156"/>
      <c r="H473" s="181" t="s">
        <v>1796</v>
      </c>
      <c r="I473" s="181"/>
      <c r="J473" s="146">
        <v>3573.28</v>
      </c>
    </row>
    <row r="474" spans="1:10" ht="13.5" thickTop="1" x14ac:dyDescent="0.25">
      <c r="A474" s="147"/>
      <c r="B474" s="147"/>
      <c r="C474" s="147"/>
      <c r="D474" s="147"/>
      <c r="E474" s="147"/>
      <c r="F474" s="147"/>
      <c r="G474" s="147"/>
      <c r="H474" s="147"/>
      <c r="I474" s="147"/>
      <c r="J474" s="147"/>
    </row>
    <row r="475" spans="1:10" x14ac:dyDescent="0.25">
      <c r="A475" s="157" t="s">
        <v>1966</v>
      </c>
      <c r="B475" s="152" t="s">
        <v>1775</v>
      </c>
      <c r="C475" s="157" t="s">
        <v>1776</v>
      </c>
      <c r="D475" s="157" t="s">
        <v>1777</v>
      </c>
      <c r="E475" s="186" t="s">
        <v>1778</v>
      </c>
      <c r="F475" s="186"/>
      <c r="G475" s="153" t="s">
        <v>1779</v>
      </c>
      <c r="H475" s="152" t="s">
        <v>1780</v>
      </c>
      <c r="I475" s="152" t="s">
        <v>1781</v>
      </c>
      <c r="J475" s="152" t="s">
        <v>89</v>
      </c>
    </row>
    <row r="476" spans="1:10" ht="25.5" x14ac:dyDescent="0.25">
      <c r="A476" s="158" t="s">
        <v>1461</v>
      </c>
      <c r="B476" s="138" t="s">
        <v>1514</v>
      </c>
      <c r="C476" s="158" t="s">
        <v>948</v>
      </c>
      <c r="D476" s="158" t="s">
        <v>1515</v>
      </c>
      <c r="E476" s="187" t="s">
        <v>1782</v>
      </c>
      <c r="F476" s="187"/>
      <c r="G476" s="139" t="s">
        <v>198</v>
      </c>
      <c r="H476" s="140">
        <v>1</v>
      </c>
      <c r="I476" s="141">
        <v>3630.09</v>
      </c>
      <c r="J476" s="141">
        <v>3630.09</v>
      </c>
    </row>
    <row r="477" spans="1:10" ht="25.5" x14ac:dyDescent="0.25">
      <c r="A477" s="154" t="s">
        <v>949</v>
      </c>
      <c r="B477" s="142" t="s">
        <v>1935</v>
      </c>
      <c r="C477" s="154" t="s">
        <v>8</v>
      </c>
      <c r="D477" s="154" t="s">
        <v>195</v>
      </c>
      <c r="E477" s="188" t="s">
        <v>1784</v>
      </c>
      <c r="F477" s="188"/>
      <c r="G477" s="143" t="s">
        <v>65</v>
      </c>
      <c r="H477" s="144">
        <v>8</v>
      </c>
      <c r="I477" s="145">
        <v>21.87</v>
      </c>
      <c r="J477" s="145">
        <v>174.96</v>
      </c>
    </row>
    <row r="478" spans="1:10" ht="25.5" x14ac:dyDescent="0.25">
      <c r="A478" s="154" t="s">
        <v>949</v>
      </c>
      <c r="B478" s="142" t="s">
        <v>1967</v>
      </c>
      <c r="C478" s="154" t="s">
        <v>8</v>
      </c>
      <c r="D478" s="154" t="s">
        <v>194</v>
      </c>
      <c r="E478" s="188" t="s">
        <v>1784</v>
      </c>
      <c r="F478" s="188"/>
      <c r="G478" s="143" t="s">
        <v>65</v>
      </c>
      <c r="H478" s="144">
        <v>8</v>
      </c>
      <c r="I478" s="145">
        <v>16.84</v>
      </c>
      <c r="J478" s="145">
        <v>134.72</v>
      </c>
    </row>
    <row r="479" spans="1:10" ht="51" x14ac:dyDescent="0.25">
      <c r="A479" s="155" t="s">
        <v>950</v>
      </c>
      <c r="B479" s="148" t="s">
        <v>1968</v>
      </c>
      <c r="C479" s="155" t="s">
        <v>8</v>
      </c>
      <c r="D479" s="155" t="s">
        <v>497</v>
      </c>
      <c r="E479" s="185" t="s">
        <v>1808</v>
      </c>
      <c r="F479" s="185"/>
      <c r="G479" s="149" t="s">
        <v>198</v>
      </c>
      <c r="H479" s="150">
        <v>2</v>
      </c>
      <c r="I479" s="151">
        <v>0.81</v>
      </c>
      <c r="J479" s="151">
        <v>1.62</v>
      </c>
    </row>
    <row r="480" spans="1:10" ht="25.5" x14ac:dyDescent="0.25">
      <c r="A480" s="155" t="s">
        <v>950</v>
      </c>
      <c r="B480" s="148" t="s">
        <v>1969</v>
      </c>
      <c r="C480" s="155" t="s">
        <v>8</v>
      </c>
      <c r="D480" s="155" t="s">
        <v>1469</v>
      </c>
      <c r="E480" s="185" t="s">
        <v>1808</v>
      </c>
      <c r="F480" s="185"/>
      <c r="G480" s="149" t="s">
        <v>198</v>
      </c>
      <c r="H480" s="150">
        <v>1</v>
      </c>
      <c r="I480" s="151">
        <v>4.59</v>
      </c>
      <c r="J480" s="151">
        <v>4.59</v>
      </c>
    </row>
    <row r="481" spans="1:10" ht="25.5" x14ac:dyDescent="0.25">
      <c r="A481" s="155" t="s">
        <v>950</v>
      </c>
      <c r="B481" s="148" t="s">
        <v>1970</v>
      </c>
      <c r="C481" s="155" t="s">
        <v>220</v>
      </c>
      <c r="D481" s="155" t="s">
        <v>1971</v>
      </c>
      <c r="E481" s="185" t="s">
        <v>1808</v>
      </c>
      <c r="F481" s="185"/>
      <c r="G481" s="149" t="s">
        <v>218</v>
      </c>
      <c r="H481" s="150">
        <v>2</v>
      </c>
      <c r="I481" s="151">
        <v>944.12</v>
      </c>
      <c r="J481" s="151">
        <v>1888.24</v>
      </c>
    </row>
    <row r="482" spans="1:10" ht="38.25" x14ac:dyDescent="0.25">
      <c r="A482" s="155" t="s">
        <v>950</v>
      </c>
      <c r="B482" s="148" t="s">
        <v>1972</v>
      </c>
      <c r="C482" s="155" t="s">
        <v>8</v>
      </c>
      <c r="D482" s="155" t="s">
        <v>585</v>
      </c>
      <c r="E482" s="185" t="s">
        <v>1808</v>
      </c>
      <c r="F482" s="185"/>
      <c r="G482" s="149" t="s">
        <v>198</v>
      </c>
      <c r="H482" s="150">
        <v>3</v>
      </c>
      <c r="I482" s="151">
        <v>202.54</v>
      </c>
      <c r="J482" s="151">
        <v>607.62</v>
      </c>
    </row>
    <row r="483" spans="1:10" ht="51" x14ac:dyDescent="0.25">
      <c r="A483" s="155" t="s">
        <v>950</v>
      </c>
      <c r="B483" s="148" t="s">
        <v>1973</v>
      </c>
      <c r="C483" s="155" t="s">
        <v>8</v>
      </c>
      <c r="D483" s="155" t="s">
        <v>1467</v>
      </c>
      <c r="E483" s="185" t="s">
        <v>1808</v>
      </c>
      <c r="F483" s="185"/>
      <c r="G483" s="149" t="s">
        <v>198</v>
      </c>
      <c r="H483" s="150">
        <v>5</v>
      </c>
      <c r="I483" s="151">
        <v>43.21</v>
      </c>
      <c r="J483" s="151">
        <v>216.05</v>
      </c>
    </row>
    <row r="484" spans="1:10" ht="25.5" x14ac:dyDescent="0.25">
      <c r="A484" s="155" t="s">
        <v>950</v>
      </c>
      <c r="B484" s="148" t="s">
        <v>1974</v>
      </c>
      <c r="C484" s="155" t="s">
        <v>8</v>
      </c>
      <c r="D484" s="155" t="s">
        <v>1465</v>
      </c>
      <c r="E484" s="185" t="s">
        <v>1808</v>
      </c>
      <c r="F484" s="185"/>
      <c r="G484" s="149" t="s">
        <v>198</v>
      </c>
      <c r="H484" s="150">
        <v>3</v>
      </c>
      <c r="I484" s="151">
        <v>16.149999999999999</v>
      </c>
      <c r="J484" s="151">
        <v>48.45</v>
      </c>
    </row>
    <row r="485" spans="1:10" ht="25.5" x14ac:dyDescent="0.25">
      <c r="A485" s="155" t="s">
        <v>950</v>
      </c>
      <c r="B485" s="148" t="s">
        <v>1975</v>
      </c>
      <c r="C485" s="155" t="s">
        <v>220</v>
      </c>
      <c r="D485" s="155" t="s">
        <v>1976</v>
      </c>
      <c r="E485" s="185" t="s">
        <v>1808</v>
      </c>
      <c r="F485" s="185"/>
      <c r="G485" s="149" t="s">
        <v>218</v>
      </c>
      <c r="H485" s="150">
        <v>1</v>
      </c>
      <c r="I485" s="151">
        <v>24.8</v>
      </c>
      <c r="J485" s="151">
        <v>24.8</v>
      </c>
    </row>
    <row r="486" spans="1:10" ht="38.25" x14ac:dyDescent="0.25">
      <c r="A486" s="155" t="s">
        <v>950</v>
      </c>
      <c r="B486" s="148" t="s">
        <v>1977</v>
      </c>
      <c r="C486" s="155" t="s">
        <v>759</v>
      </c>
      <c r="D486" s="155" t="s">
        <v>1978</v>
      </c>
      <c r="E486" s="185" t="s">
        <v>1808</v>
      </c>
      <c r="F486" s="185"/>
      <c r="G486" s="149" t="s">
        <v>198</v>
      </c>
      <c r="H486" s="150">
        <v>1</v>
      </c>
      <c r="I486" s="151">
        <v>44.57</v>
      </c>
      <c r="J486" s="151">
        <v>44.57</v>
      </c>
    </row>
    <row r="487" spans="1:10" x14ac:dyDescent="0.25">
      <c r="A487" s="155" t="s">
        <v>950</v>
      </c>
      <c r="B487" s="148" t="s">
        <v>1979</v>
      </c>
      <c r="C487" s="155" t="s">
        <v>220</v>
      </c>
      <c r="D487" s="155" t="s">
        <v>1980</v>
      </c>
      <c r="E487" s="185" t="s">
        <v>1808</v>
      </c>
      <c r="F487" s="185"/>
      <c r="G487" s="149" t="s">
        <v>953</v>
      </c>
      <c r="H487" s="150">
        <v>3</v>
      </c>
      <c r="I487" s="151">
        <v>20.85</v>
      </c>
      <c r="J487" s="151">
        <v>62.55</v>
      </c>
    </row>
    <row r="488" spans="1:10" ht="38.25" x14ac:dyDescent="0.25">
      <c r="A488" s="155" t="s">
        <v>950</v>
      </c>
      <c r="B488" s="148" t="s">
        <v>1981</v>
      </c>
      <c r="C488" s="155" t="s">
        <v>759</v>
      </c>
      <c r="D488" s="155" t="s">
        <v>1982</v>
      </c>
      <c r="E488" s="185" t="s">
        <v>1808</v>
      </c>
      <c r="F488" s="185"/>
      <c r="G488" s="149" t="s">
        <v>198</v>
      </c>
      <c r="H488" s="150">
        <v>4</v>
      </c>
      <c r="I488" s="151">
        <v>17.72</v>
      </c>
      <c r="J488" s="151">
        <v>70.88</v>
      </c>
    </row>
    <row r="489" spans="1:10" ht="51" x14ac:dyDescent="0.25">
      <c r="A489" s="155" t="s">
        <v>950</v>
      </c>
      <c r="B489" s="148" t="s">
        <v>1983</v>
      </c>
      <c r="C489" s="155" t="s">
        <v>8</v>
      </c>
      <c r="D489" s="155" t="s">
        <v>1984</v>
      </c>
      <c r="E489" s="185" t="s">
        <v>1808</v>
      </c>
      <c r="F489" s="185"/>
      <c r="G489" s="149" t="s">
        <v>198</v>
      </c>
      <c r="H489" s="150">
        <v>1</v>
      </c>
      <c r="I489" s="151">
        <v>8.99</v>
      </c>
      <c r="J489" s="151">
        <v>8.99</v>
      </c>
    </row>
    <row r="490" spans="1:10" ht="38.25" x14ac:dyDescent="0.25">
      <c r="A490" s="155" t="s">
        <v>950</v>
      </c>
      <c r="B490" s="148" t="s">
        <v>1985</v>
      </c>
      <c r="C490" s="155" t="s">
        <v>8</v>
      </c>
      <c r="D490" s="155" t="s">
        <v>1468</v>
      </c>
      <c r="E490" s="185" t="s">
        <v>1808</v>
      </c>
      <c r="F490" s="185"/>
      <c r="G490" s="149" t="s">
        <v>198</v>
      </c>
      <c r="H490" s="150">
        <v>11</v>
      </c>
      <c r="I490" s="151">
        <v>6.85</v>
      </c>
      <c r="J490" s="151">
        <v>75.349999999999994</v>
      </c>
    </row>
    <row r="491" spans="1:10" ht="38.25" x14ac:dyDescent="0.25">
      <c r="A491" s="155" t="s">
        <v>950</v>
      </c>
      <c r="B491" s="148" t="s">
        <v>1986</v>
      </c>
      <c r="C491" s="155" t="s">
        <v>8</v>
      </c>
      <c r="D491" s="155" t="s">
        <v>1987</v>
      </c>
      <c r="E491" s="185" t="s">
        <v>1808</v>
      </c>
      <c r="F491" s="185"/>
      <c r="G491" s="149" t="s">
        <v>198</v>
      </c>
      <c r="H491" s="150">
        <v>2</v>
      </c>
      <c r="I491" s="151">
        <v>12.11</v>
      </c>
      <c r="J491" s="151">
        <v>24.22</v>
      </c>
    </row>
    <row r="492" spans="1:10" ht="25.5" x14ac:dyDescent="0.25">
      <c r="A492" s="155" t="s">
        <v>950</v>
      </c>
      <c r="B492" s="148" t="s">
        <v>1988</v>
      </c>
      <c r="C492" s="155" t="s">
        <v>8</v>
      </c>
      <c r="D492" s="155" t="s">
        <v>1466</v>
      </c>
      <c r="E492" s="185" t="s">
        <v>1808</v>
      </c>
      <c r="F492" s="185"/>
      <c r="G492" s="149" t="s">
        <v>198</v>
      </c>
      <c r="H492" s="150">
        <v>3</v>
      </c>
      <c r="I492" s="151">
        <v>28.13</v>
      </c>
      <c r="J492" s="151">
        <v>84.39</v>
      </c>
    </row>
    <row r="493" spans="1:10" ht="25.5" x14ac:dyDescent="0.25">
      <c r="A493" s="155" t="s">
        <v>950</v>
      </c>
      <c r="B493" s="148" t="s">
        <v>1989</v>
      </c>
      <c r="C493" s="155" t="s">
        <v>8</v>
      </c>
      <c r="D493" s="155" t="s">
        <v>1990</v>
      </c>
      <c r="E493" s="185" t="s">
        <v>1808</v>
      </c>
      <c r="F493" s="185"/>
      <c r="G493" s="149" t="s">
        <v>198</v>
      </c>
      <c r="H493" s="150">
        <v>4</v>
      </c>
      <c r="I493" s="151">
        <v>11.93</v>
      </c>
      <c r="J493" s="151">
        <v>47.72</v>
      </c>
    </row>
    <row r="494" spans="1:10" ht="25.5" x14ac:dyDescent="0.25">
      <c r="A494" s="155" t="s">
        <v>950</v>
      </c>
      <c r="B494" s="148" t="s">
        <v>1991</v>
      </c>
      <c r="C494" s="155" t="s">
        <v>777</v>
      </c>
      <c r="D494" s="155" t="s">
        <v>1992</v>
      </c>
      <c r="E494" s="185" t="s">
        <v>1808</v>
      </c>
      <c r="F494" s="185"/>
      <c r="G494" s="149" t="s">
        <v>198</v>
      </c>
      <c r="H494" s="150">
        <v>3</v>
      </c>
      <c r="I494" s="151">
        <v>8.75</v>
      </c>
      <c r="J494" s="151">
        <v>26.25</v>
      </c>
    </row>
    <row r="495" spans="1:10" ht="38.25" x14ac:dyDescent="0.25">
      <c r="A495" s="155" t="s">
        <v>950</v>
      </c>
      <c r="B495" s="148" t="s">
        <v>1993</v>
      </c>
      <c r="C495" s="155" t="s">
        <v>8</v>
      </c>
      <c r="D495" s="155" t="s">
        <v>1994</v>
      </c>
      <c r="E495" s="185" t="s">
        <v>1808</v>
      </c>
      <c r="F495" s="185"/>
      <c r="G495" s="149" t="s">
        <v>198</v>
      </c>
      <c r="H495" s="150">
        <v>1</v>
      </c>
      <c r="I495" s="151">
        <v>4.1100000000000003</v>
      </c>
      <c r="J495" s="151">
        <v>4.1100000000000003</v>
      </c>
    </row>
    <row r="496" spans="1:10" ht="25.5" x14ac:dyDescent="0.25">
      <c r="A496" s="155" t="s">
        <v>950</v>
      </c>
      <c r="B496" s="148" t="s">
        <v>1995</v>
      </c>
      <c r="C496" s="155" t="s">
        <v>8</v>
      </c>
      <c r="D496" s="155" t="s">
        <v>1464</v>
      </c>
      <c r="E496" s="185" t="s">
        <v>1808</v>
      </c>
      <c r="F496" s="185"/>
      <c r="G496" s="149" t="s">
        <v>198</v>
      </c>
      <c r="H496" s="150">
        <v>1</v>
      </c>
      <c r="I496" s="151">
        <v>80.010000000000005</v>
      </c>
      <c r="J496" s="151">
        <v>80.010000000000005</v>
      </c>
    </row>
    <row r="497" spans="1:10" x14ac:dyDescent="0.25">
      <c r="A497" s="156"/>
      <c r="B497" s="156"/>
      <c r="C497" s="156"/>
      <c r="D497" s="156"/>
      <c r="E497" s="156" t="s">
        <v>1792</v>
      </c>
      <c r="F497" s="146">
        <v>230.96</v>
      </c>
      <c r="G497" s="156" t="s">
        <v>1793</v>
      </c>
      <c r="H497" s="146">
        <v>0</v>
      </c>
      <c r="I497" s="156" t="s">
        <v>1794</v>
      </c>
      <c r="J497" s="146">
        <v>230.96</v>
      </c>
    </row>
    <row r="498" spans="1:10" ht="13.5" thickBot="1" x14ac:dyDescent="0.3">
      <c r="A498" s="156"/>
      <c r="B498" s="156"/>
      <c r="C498" s="156"/>
      <c r="D498" s="156"/>
      <c r="E498" s="156" t="s">
        <v>1795</v>
      </c>
      <c r="F498" s="146">
        <v>0</v>
      </c>
      <c r="G498" s="156"/>
      <c r="H498" s="181" t="s">
        <v>1796</v>
      </c>
      <c r="I498" s="181"/>
      <c r="J498" s="146">
        <v>3630.09</v>
      </c>
    </row>
    <row r="499" spans="1:10" ht="13.5" thickTop="1" x14ac:dyDescent="0.25">
      <c r="A499" s="147"/>
      <c r="B499" s="147"/>
      <c r="C499" s="147"/>
      <c r="D499" s="147"/>
      <c r="E499" s="147"/>
      <c r="F499" s="147"/>
      <c r="G499" s="147"/>
      <c r="H499" s="147"/>
      <c r="I499" s="147"/>
      <c r="J499" s="147"/>
    </row>
    <row r="500" spans="1:10" x14ac:dyDescent="0.25">
      <c r="A500" s="157" t="s">
        <v>1996</v>
      </c>
      <c r="B500" s="152" t="s">
        <v>1775</v>
      </c>
      <c r="C500" s="157" t="s">
        <v>1776</v>
      </c>
      <c r="D500" s="157" t="s">
        <v>1777</v>
      </c>
      <c r="E500" s="186" t="s">
        <v>1778</v>
      </c>
      <c r="F500" s="186"/>
      <c r="G500" s="153" t="s">
        <v>1779</v>
      </c>
      <c r="H500" s="152" t="s">
        <v>1780</v>
      </c>
      <c r="I500" s="152" t="s">
        <v>1781</v>
      </c>
      <c r="J500" s="152" t="s">
        <v>89</v>
      </c>
    </row>
    <row r="501" spans="1:10" ht="25.5" x14ac:dyDescent="0.25">
      <c r="A501" s="158" t="s">
        <v>1461</v>
      </c>
      <c r="B501" s="138" t="s">
        <v>1516</v>
      </c>
      <c r="C501" s="158" t="s">
        <v>948</v>
      </c>
      <c r="D501" s="158" t="s">
        <v>1517</v>
      </c>
      <c r="E501" s="187" t="s">
        <v>1782</v>
      </c>
      <c r="F501" s="187"/>
      <c r="G501" s="139" t="s">
        <v>198</v>
      </c>
      <c r="H501" s="140">
        <v>1</v>
      </c>
      <c r="I501" s="141">
        <v>2039.54</v>
      </c>
      <c r="J501" s="141">
        <v>2039.54</v>
      </c>
    </row>
    <row r="502" spans="1:10" ht="25.5" x14ac:dyDescent="0.25">
      <c r="A502" s="154" t="s">
        <v>949</v>
      </c>
      <c r="B502" s="142" t="s">
        <v>1935</v>
      </c>
      <c r="C502" s="154" t="s">
        <v>8</v>
      </c>
      <c r="D502" s="154" t="s">
        <v>195</v>
      </c>
      <c r="E502" s="188" t="s">
        <v>1784</v>
      </c>
      <c r="F502" s="188"/>
      <c r="G502" s="143" t="s">
        <v>65</v>
      </c>
      <c r="H502" s="144">
        <v>8</v>
      </c>
      <c r="I502" s="145">
        <v>21.87</v>
      </c>
      <c r="J502" s="145">
        <v>174.96</v>
      </c>
    </row>
    <row r="503" spans="1:10" ht="25.5" x14ac:dyDescent="0.25">
      <c r="A503" s="154" t="s">
        <v>949</v>
      </c>
      <c r="B503" s="142" t="s">
        <v>1967</v>
      </c>
      <c r="C503" s="154" t="s">
        <v>8</v>
      </c>
      <c r="D503" s="154" t="s">
        <v>194</v>
      </c>
      <c r="E503" s="188" t="s">
        <v>1784</v>
      </c>
      <c r="F503" s="188"/>
      <c r="G503" s="143" t="s">
        <v>65</v>
      </c>
      <c r="H503" s="144">
        <v>8</v>
      </c>
      <c r="I503" s="145">
        <v>16.84</v>
      </c>
      <c r="J503" s="145">
        <v>134.72</v>
      </c>
    </row>
    <row r="504" spans="1:10" ht="25.5" x14ac:dyDescent="0.25">
      <c r="A504" s="155" t="s">
        <v>950</v>
      </c>
      <c r="B504" s="148" t="s">
        <v>1995</v>
      </c>
      <c r="C504" s="155" t="s">
        <v>8</v>
      </c>
      <c r="D504" s="155" t="s">
        <v>1464</v>
      </c>
      <c r="E504" s="185" t="s">
        <v>1808</v>
      </c>
      <c r="F504" s="185"/>
      <c r="G504" s="149" t="s">
        <v>198</v>
      </c>
      <c r="H504" s="150">
        <v>3</v>
      </c>
      <c r="I504" s="151">
        <v>80.010000000000005</v>
      </c>
      <c r="J504" s="151">
        <v>240.03</v>
      </c>
    </row>
    <row r="505" spans="1:10" x14ac:dyDescent="0.25">
      <c r="A505" s="155" t="s">
        <v>950</v>
      </c>
      <c r="B505" s="148" t="s">
        <v>1997</v>
      </c>
      <c r="C505" s="155" t="s">
        <v>220</v>
      </c>
      <c r="D505" s="155" t="s">
        <v>1998</v>
      </c>
      <c r="E505" s="185" t="s">
        <v>1808</v>
      </c>
      <c r="F505" s="185"/>
      <c r="G505" s="149" t="s">
        <v>218</v>
      </c>
      <c r="H505" s="150">
        <v>2</v>
      </c>
      <c r="I505" s="151">
        <v>8.59</v>
      </c>
      <c r="J505" s="151">
        <v>17.18</v>
      </c>
    </row>
    <row r="506" spans="1:10" x14ac:dyDescent="0.25">
      <c r="A506" s="155" t="s">
        <v>950</v>
      </c>
      <c r="B506" s="148" t="s">
        <v>1999</v>
      </c>
      <c r="C506" s="155" t="s">
        <v>738</v>
      </c>
      <c r="D506" s="155" t="s">
        <v>2000</v>
      </c>
      <c r="E506" s="185" t="s">
        <v>1808</v>
      </c>
      <c r="F506" s="185"/>
      <c r="G506" s="149" t="s">
        <v>198</v>
      </c>
      <c r="H506" s="150">
        <v>3</v>
      </c>
      <c r="I506" s="151">
        <v>101.68</v>
      </c>
      <c r="J506" s="151">
        <v>305.04000000000002</v>
      </c>
    </row>
    <row r="507" spans="1:10" ht="38.25" x14ac:dyDescent="0.25">
      <c r="A507" s="155" t="s">
        <v>950</v>
      </c>
      <c r="B507" s="148" t="s">
        <v>2001</v>
      </c>
      <c r="C507" s="155" t="s">
        <v>8</v>
      </c>
      <c r="D507" s="155" t="s">
        <v>2002</v>
      </c>
      <c r="E507" s="185" t="s">
        <v>1808</v>
      </c>
      <c r="F507" s="185"/>
      <c r="G507" s="149" t="s">
        <v>1020</v>
      </c>
      <c r="H507" s="150">
        <v>3</v>
      </c>
      <c r="I507" s="151">
        <v>47.55</v>
      </c>
      <c r="J507" s="151">
        <v>142.65</v>
      </c>
    </row>
    <row r="508" spans="1:10" ht="51" x14ac:dyDescent="0.25">
      <c r="A508" s="155" t="s">
        <v>950</v>
      </c>
      <c r="B508" s="148" t="s">
        <v>2003</v>
      </c>
      <c r="C508" s="155" t="s">
        <v>8</v>
      </c>
      <c r="D508" s="155" t="s">
        <v>2004</v>
      </c>
      <c r="E508" s="185" t="s">
        <v>1808</v>
      </c>
      <c r="F508" s="185"/>
      <c r="G508" s="149" t="s">
        <v>198</v>
      </c>
      <c r="H508" s="150">
        <v>2</v>
      </c>
      <c r="I508" s="151">
        <v>6.13</v>
      </c>
      <c r="J508" s="151">
        <v>12.26</v>
      </c>
    </row>
    <row r="509" spans="1:10" ht="51" x14ac:dyDescent="0.25">
      <c r="A509" s="155" t="s">
        <v>950</v>
      </c>
      <c r="B509" s="148" t="s">
        <v>1968</v>
      </c>
      <c r="C509" s="155" t="s">
        <v>8</v>
      </c>
      <c r="D509" s="155" t="s">
        <v>497</v>
      </c>
      <c r="E509" s="185" t="s">
        <v>1808</v>
      </c>
      <c r="F509" s="185"/>
      <c r="G509" s="149" t="s">
        <v>198</v>
      </c>
      <c r="H509" s="150">
        <v>5</v>
      </c>
      <c r="I509" s="151">
        <v>0.81</v>
      </c>
      <c r="J509" s="151">
        <v>4.05</v>
      </c>
    </row>
    <row r="510" spans="1:10" ht="38.25" x14ac:dyDescent="0.25">
      <c r="A510" s="155" t="s">
        <v>950</v>
      </c>
      <c r="B510" s="148" t="s">
        <v>2005</v>
      </c>
      <c r="C510" s="155" t="s">
        <v>8</v>
      </c>
      <c r="D510" s="155" t="s">
        <v>2006</v>
      </c>
      <c r="E510" s="185" t="s">
        <v>1808</v>
      </c>
      <c r="F510" s="185"/>
      <c r="G510" s="149" t="s">
        <v>198</v>
      </c>
      <c r="H510" s="150">
        <v>9</v>
      </c>
      <c r="I510" s="151">
        <v>4.05</v>
      </c>
      <c r="J510" s="151">
        <v>36.450000000000003</v>
      </c>
    </row>
    <row r="511" spans="1:10" ht="25.5" x14ac:dyDescent="0.25">
      <c r="A511" s="155" t="s">
        <v>950</v>
      </c>
      <c r="B511" s="148" t="s">
        <v>2007</v>
      </c>
      <c r="C511" s="155" t="s">
        <v>8</v>
      </c>
      <c r="D511" s="155" t="s">
        <v>2008</v>
      </c>
      <c r="E511" s="185" t="s">
        <v>1808</v>
      </c>
      <c r="F511" s="185"/>
      <c r="G511" s="149" t="s">
        <v>198</v>
      </c>
      <c r="H511" s="150">
        <v>4</v>
      </c>
      <c r="I511" s="151">
        <v>1.1499999999999999</v>
      </c>
      <c r="J511" s="151">
        <v>4.5999999999999996</v>
      </c>
    </row>
    <row r="512" spans="1:10" ht="25.5" x14ac:dyDescent="0.25">
      <c r="A512" s="155" t="s">
        <v>950</v>
      </c>
      <c r="B512" s="148" t="s">
        <v>1969</v>
      </c>
      <c r="C512" s="155" t="s">
        <v>8</v>
      </c>
      <c r="D512" s="155" t="s">
        <v>1469</v>
      </c>
      <c r="E512" s="185" t="s">
        <v>1808</v>
      </c>
      <c r="F512" s="185"/>
      <c r="G512" s="149" t="s">
        <v>198</v>
      </c>
      <c r="H512" s="150">
        <v>3</v>
      </c>
      <c r="I512" s="151">
        <v>4.59</v>
      </c>
      <c r="J512" s="151">
        <v>13.77</v>
      </c>
    </row>
    <row r="513" spans="1:10" ht="51" x14ac:dyDescent="0.25">
      <c r="A513" s="155" t="s">
        <v>950</v>
      </c>
      <c r="B513" s="148" t="s">
        <v>1973</v>
      </c>
      <c r="C513" s="155" t="s">
        <v>8</v>
      </c>
      <c r="D513" s="155" t="s">
        <v>1467</v>
      </c>
      <c r="E513" s="185" t="s">
        <v>1808</v>
      </c>
      <c r="F513" s="185"/>
      <c r="G513" s="149" t="s">
        <v>198</v>
      </c>
      <c r="H513" s="150">
        <v>6</v>
      </c>
      <c r="I513" s="151">
        <v>43.21</v>
      </c>
      <c r="J513" s="151">
        <v>259.26</v>
      </c>
    </row>
    <row r="514" spans="1:10" ht="25.5" x14ac:dyDescent="0.25">
      <c r="A514" s="155" t="s">
        <v>950</v>
      </c>
      <c r="B514" s="148" t="s">
        <v>1974</v>
      </c>
      <c r="C514" s="155" t="s">
        <v>8</v>
      </c>
      <c r="D514" s="155" t="s">
        <v>1465</v>
      </c>
      <c r="E514" s="185" t="s">
        <v>1808</v>
      </c>
      <c r="F514" s="185"/>
      <c r="G514" s="149" t="s">
        <v>198</v>
      </c>
      <c r="H514" s="150">
        <v>3</v>
      </c>
      <c r="I514" s="151">
        <v>16.149999999999999</v>
      </c>
      <c r="J514" s="151">
        <v>48.45</v>
      </c>
    </row>
    <row r="515" spans="1:10" x14ac:dyDescent="0.25">
      <c r="A515" s="155" t="s">
        <v>950</v>
      </c>
      <c r="B515" s="148" t="s">
        <v>1997</v>
      </c>
      <c r="C515" s="155" t="s">
        <v>220</v>
      </c>
      <c r="D515" s="155" t="s">
        <v>1998</v>
      </c>
      <c r="E515" s="185" t="s">
        <v>1808</v>
      </c>
      <c r="F515" s="185"/>
      <c r="G515" s="149" t="s">
        <v>218</v>
      </c>
      <c r="H515" s="150">
        <v>4</v>
      </c>
      <c r="I515" s="151">
        <v>8.59</v>
      </c>
      <c r="J515" s="151">
        <v>34.36</v>
      </c>
    </row>
    <row r="516" spans="1:10" x14ac:dyDescent="0.25">
      <c r="A516" s="155" t="s">
        <v>950</v>
      </c>
      <c r="B516" s="148" t="s">
        <v>1979</v>
      </c>
      <c r="C516" s="155" t="s">
        <v>220</v>
      </c>
      <c r="D516" s="155" t="s">
        <v>1980</v>
      </c>
      <c r="E516" s="185" t="s">
        <v>1808</v>
      </c>
      <c r="F516" s="185"/>
      <c r="G516" s="149" t="s">
        <v>953</v>
      </c>
      <c r="H516" s="150">
        <v>3</v>
      </c>
      <c r="I516" s="151">
        <v>20.85</v>
      </c>
      <c r="J516" s="151">
        <v>62.55</v>
      </c>
    </row>
    <row r="517" spans="1:10" x14ac:dyDescent="0.25">
      <c r="A517" s="155" t="s">
        <v>950</v>
      </c>
      <c r="B517" s="148" t="s">
        <v>2009</v>
      </c>
      <c r="C517" s="155" t="s">
        <v>220</v>
      </c>
      <c r="D517" s="155" t="s">
        <v>2010</v>
      </c>
      <c r="E517" s="185" t="s">
        <v>1808</v>
      </c>
      <c r="F517" s="185"/>
      <c r="G517" s="149" t="s">
        <v>218</v>
      </c>
      <c r="H517" s="150">
        <v>5</v>
      </c>
      <c r="I517" s="151">
        <v>64.61</v>
      </c>
      <c r="J517" s="151">
        <v>323.05</v>
      </c>
    </row>
    <row r="518" spans="1:10" ht="51" x14ac:dyDescent="0.25">
      <c r="A518" s="155" t="s">
        <v>950</v>
      </c>
      <c r="B518" s="148" t="s">
        <v>1983</v>
      </c>
      <c r="C518" s="155" t="s">
        <v>8</v>
      </c>
      <c r="D518" s="155" t="s">
        <v>1984</v>
      </c>
      <c r="E518" s="185" t="s">
        <v>1808</v>
      </c>
      <c r="F518" s="185"/>
      <c r="G518" s="149" t="s">
        <v>198</v>
      </c>
      <c r="H518" s="150">
        <v>6</v>
      </c>
      <c r="I518" s="151">
        <v>8.99</v>
      </c>
      <c r="J518" s="151">
        <v>53.94</v>
      </c>
    </row>
    <row r="519" spans="1:10" ht="51" x14ac:dyDescent="0.25">
      <c r="A519" s="155" t="s">
        <v>950</v>
      </c>
      <c r="B519" s="148" t="s">
        <v>2011</v>
      </c>
      <c r="C519" s="155" t="s">
        <v>8</v>
      </c>
      <c r="D519" s="155" t="s">
        <v>2012</v>
      </c>
      <c r="E519" s="185" t="s">
        <v>1808</v>
      </c>
      <c r="F519" s="185"/>
      <c r="G519" s="149" t="s">
        <v>198</v>
      </c>
      <c r="H519" s="150">
        <v>1</v>
      </c>
      <c r="I519" s="151">
        <v>32</v>
      </c>
      <c r="J519" s="151">
        <v>32</v>
      </c>
    </row>
    <row r="520" spans="1:10" ht="25.5" x14ac:dyDescent="0.25">
      <c r="A520" s="155" t="s">
        <v>950</v>
      </c>
      <c r="B520" s="148" t="s">
        <v>1989</v>
      </c>
      <c r="C520" s="155" t="s">
        <v>8</v>
      </c>
      <c r="D520" s="155" t="s">
        <v>1990</v>
      </c>
      <c r="E520" s="185" t="s">
        <v>1808</v>
      </c>
      <c r="F520" s="185"/>
      <c r="G520" s="149" t="s">
        <v>198</v>
      </c>
      <c r="H520" s="150">
        <v>5</v>
      </c>
      <c r="I520" s="151">
        <v>11.93</v>
      </c>
      <c r="J520" s="151">
        <v>59.65</v>
      </c>
    </row>
    <row r="521" spans="1:10" ht="25.5" x14ac:dyDescent="0.25">
      <c r="A521" s="155" t="s">
        <v>950</v>
      </c>
      <c r="B521" s="148" t="s">
        <v>1991</v>
      </c>
      <c r="C521" s="155" t="s">
        <v>777</v>
      </c>
      <c r="D521" s="155" t="s">
        <v>1992</v>
      </c>
      <c r="E521" s="185" t="s">
        <v>1808</v>
      </c>
      <c r="F521" s="185"/>
      <c r="G521" s="149" t="s">
        <v>198</v>
      </c>
      <c r="H521" s="150">
        <v>3</v>
      </c>
      <c r="I521" s="151">
        <v>8.75</v>
      </c>
      <c r="J521" s="151">
        <v>26.25</v>
      </c>
    </row>
    <row r="522" spans="1:10" ht="25.5" x14ac:dyDescent="0.25">
      <c r="A522" s="155" t="s">
        <v>950</v>
      </c>
      <c r="B522" s="148" t="s">
        <v>1988</v>
      </c>
      <c r="C522" s="155" t="s">
        <v>8</v>
      </c>
      <c r="D522" s="155" t="s">
        <v>1466</v>
      </c>
      <c r="E522" s="185" t="s">
        <v>1808</v>
      </c>
      <c r="F522" s="185"/>
      <c r="G522" s="149" t="s">
        <v>198</v>
      </c>
      <c r="H522" s="150">
        <v>1</v>
      </c>
      <c r="I522" s="151">
        <v>28.13</v>
      </c>
      <c r="J522" s="151">
        <v>28.13</v>
      </c>
    </row>
    <row r="523" spans="1:10" ht="38.25" x14ac:dyDescent="0.25">
      <c r="A523" s="155" t="s">
        <v>950</v>
      </c>
      <c r="B523" s="148" t="s">
        <v>2013</v>
      </c>
      <c r="C523" s="155" t="s">
        <v>8</v>
      </c>
      <c r="D523" s="155" t="s">
        <v>2014</v>
      </c>
      <c r="E523" s="185" t="s">
        <v>1808</v>
      </c>
      <c r="F523" s="185"/>
      <c r="G523" s="149" t="s">
        <v>198</v>
      </c>
      <c r="H523" s="150">
        <v>3</v>
      </c>
      <c r="I523" s="151">
        <v>8.73</v>
      </c>
      <c r="J523" s="151">
        <v>26.19</v>
      </c>
    </row>
    <row r="524" spans="1:10" x14ac:dyDescent="0.25">
      <c r="A524" s="156"/>
      <c r="B524" s="156"/>
      <c r="C524" s="156"/>
      <c r="D524" s="156"/>
      <c r="E524" s="156" t="s">
        <v>1792</v>
      </c>
      <c r="F524" s="146">
        <v>230.96</v>
      </c>
      <c r="G524" s="156" t="s">
        <v>1793</v>
      </c>
      <c r="H524" s="146">
        <v>0</v>
      </c>
      <c r="I524" s="156" t="s">
        <v>1794</v>
      </c>
      <c r="J524" s="146">
        <v>230.96</v>
      </c>
    </row>
    <row r="525" spans="1:10" ht="13.5" thickBot="1" x14ac:dyDescent="0.3">
      <c r="A525" s="156"/>
      <c r="B525" s="156"/>
      <c r="C525" s="156"/>
      <c r="D525" s="156"/>
      <c r="E525" s="156" t="s">
        <v>1795</v>
      </c>
      <c r="F525" s="146">
        <v>0</v>
      </c>
      <c r="G525" s="156"/>
      <c r="H525" s="181" t="s">
        <v>1796</v>
      </c>
      <c r="I525" s="181"/>
      <c r="J525" s="146">
        <v>2039.54</v>
      </c>
    </row>
    <row r="526" spans="1:10" ht="13.5" thickTop="1" x14ac:dyDescent="0.25">
      <c r="A526" s="147"/>
      <c r="B526" s="147"/>
      <c r="C526" s="147"/>
      <c r="D526" s="147"/>
      <c r="E526" s="147"/>
      <c r="F526" s="147"/>
      <c r="G526" s="147"/>
      <c r="H526" s="147"/>
      <c r="I526" s="147"/>
      <c r="J526" s="147"/>
    </row>
    <row r="527" spans="1:10" x14ac:dyDescent="0.25">
      <c r="A527" s="157" t="s">
        <v>2015</v>
      </c>
      <c r="B527" s="152" t="s">
        <v>1775</v>
      </c>
      <c r="C527" s="157" t="s">
        <v>1776</v>
      </c>
      <c r="D527" s="157" t="s">
        <v>1777</v>
      </c>
      <c r="E527" s="186" t="s">
        <v>1778</v>
      </c>
      <c r="F527" s="186"/>
      <c r="G527" s="153" t="s">
        <v>1779</v>
      </c>
      <c r="H527" s="152" t="s">
        <v>1780</v>
      </c>
      <c r="I527" s="152" t="s">
        <v>1781</v>
      </c>
      <c r="J527" s="152" t="s">
        <v>89</v>
      </c>
    </row>
    <row r="528" spans="1:10" ht="25.5" x14ac:dyDescent="0.25">
      <c r="A528" s="158" t="s">
        <v>1461</v>
      </c>
      <c r="B528" s="138" t="s">
        <v>1518</v>
      </c>
      <c r="C528" s="158" t="s">
        <v>948</v>
      </c>
      <c r="D528" s="158" t="s">
        <v>1519</v>
      </c>
      <c r="E528" s="187" t="s">
        <v>1782</v>
      </c>
      <c r="F528" s="187"/>
      <c r="G528" s="139" t="s">
        <v>198</v>
      </c>
      <c r="H528" s="140">
        <v>1</v>
      </c>
      <c r="I528" s="141">
        <v>2543.2399999999998</v>
      </c>
      <c r="J528" s="141">
        <v>2543.2399999999998</v>
      </c>
    </row>
    <row r="529" spans="1:10" ht="25.5" x14ac:dyDescent="0.25">
      <c r="A529" s="154" t="s">
        <v>949</v>
      </c>
      <c r="B529" s="142" t="s">
        <v>1935</v>
      </c>
      <c r="C529" s="154" t="s">
        <v>8</v>
      </c>
      <c r="D529" s="154" t="s">
        <v>195</v>
      </c>
      <c r="E529" s="188" t="s">
        <v>1784</v>
      </c>
      <c r="F529" s="188"/>
      <c r="G529" s="143" t="s">
        <v>65</v>
      </c>
      <c r="H529" s="144">
        <v>8</v>
      </c>
      <c r="I529" s="145">
        <v>21.87</v>
      </c>
      <c r="J529" s="145">
        <v>174.96</v>
      </c>
    </row>
    <row r="530" spans="1:10" ht="25.5" x14ac:dyDescent="0.25">
      <c r="A530" s="154" t="s">
        <v>949</v>
      </c>
      <c r="B530" s="142" t="s">
        <v>1967</v>
      </c>
      <c r="C530" s="154" t="s">
        <v>8</v>
      </c>
      <c r="D530" s="154" t="s">
        <v>194</v>
      </c>
      <c r="E530" s="188" t="s">
        <v>1784</v>
      </c>
      <c r="F530" s="188"/>
      <c r="G530" s="143" t="s">
        <v>65</v>
      </c>
      <c r="H530" s="144">
        <v>8</v>
      </c>
      <c r="I530" s="145">
        <v>16.84</v>
      </c>
      <c r="J530" s="145">
        <v>134.72</v>
      </c>
    </row>
    <row r="531" spans="1:10" ht="25.5" x14ac:dyDescent="0.25">
      <c r="A531" s="155" t="s">
        <v>950</v>
      </c>
      <c r="B531" s="148" t="s">
        <v>1969</v>
      </c>
      <c r="C531" s="155" t="s">
        <v>8</v>
      </c>
      <c r="D531" s="155" t="s">
        <v>1469</v>
      </c>
      <c r="E531" s="185" t="s">
        <v>1808</v>
      </c>
      <c r="F531" s="185"/>
      <c r="G531" s="149" t="s">
        <v>198</v>
      </c>
      <c r="H531" s="150">
        <v>4</v>
      </c>
      <c r="I531" s="151">
        <v>4.59</v>
      </c>
      <c r="J531" s="151">
        <v>18.36</v>
      </c>
    </row>
    <row r="532" spans="1:10" ht="51" x14ac:dyDescent="0.25">
      <c r="A532" s="155" t="s">
        <v>950</v>
      </c>
      <c r="B532" s="148" t="s">
        <v>2016</v>
      </c>
      <c r="C532" s="155" t="s">
        <v>8</v>
      </c>
      <c r="D532" s="155" t="s">
        <v>2017</v>
      </c>
      <c r="E532" s="185" t="s">
        <v>1808</v>
      </c>
      <c r="F532" s="185"/>
      <c r="G532" s="149" t="s">
        <v>198</v>
      </c>
      <c r="H532" s="150">
        <v>14</v>
      </c>
      <c r="I532" s="151">
        <v>36.270000000000003</v>
      </c>
      <c r="J532" s="151">
        <v>507.78</v>
      </c>
    </row>
    <row r="533" spans="1:10" ht="25.5" x14ac:dyDescent="0.25">
      <c r="A533" s="155" t="s">
        <v>950</v>
      </c>
      <c r="B533" s="148" t="s">
        <v>1974</v>
      </c>
      <c r="C533" s="155" t="s">
        <v>8</v>
      </c>
      <c r="D533" s="155" t="s">
        <v>1465</v>
      </c>
      <c r="E533" s="185" t="s">
        <v>1808</v>
      </c>
      <c r="F533" s="185"/>
      <c r="G533" s="149" t="s">
        <v>198</v>
      </c>
      <c r="H533" s="150">
        <v>12</v>
      </c>
      <c r="I533" s="151">
        <v>16.149999999999999</v>
      </c>
      <c r="J533" s="151">
        <v>193.8</v>
      </c>
    </row>
    <row r="534" spans="1:10" x14ac:dyDescent="0.25">
      <c r="A534" s="155" t="s">
        <v>950</v>
      </c>
      <c r="B534" s="148" t="s">
        <v>1979</v>
      </c>
      <c r="C534" s="155" t="s">
        <v>220</v>
      </c>
      <c r="D534" s="155" t="s">
        <v>1980</v>
      </c>
      <c r="E534" s="185" t="s">
        <v>1808</v>
      </c>
      <c r="F534" s="185"/>
      <c r="G534" s="149" t="s">
        <v>953</v>
      </c>
      <c r="H534" s="150">
        <v>12</v>
      </c>
      <c r="I534" s="151">
        <v>20.85</v>
      </c>
      <c r="J534" s="151">
        <v>250.2</v>
      </c>
    </row>
    <row r="535" spans="1:10" x14ac:dyDescent="0.25">
      <c r="A535" s="155" t="s">
        <v>950</v>
      </c>
      <c r="B535" s="148" t="s">
        <v>2018</v>
      </c>
      <c r="C535" s="155" t="s">
        <v>220</v>
      </c>
      <c r="D535" s="155" t="s">
        <v>2019</v>
      </c>
      <c r="E535" s="185" t="s">
        <v>1808</v>
      </c>
      <c r="F535" s="185"/>
      <c r="G535" s="149" t="s">
        <v>218</v>
      </c>
      <c r="H535" s="150">
        <v>16</v>
      </c>
      <c r="I535" s="151">
        <v>14.99</v>
      </c>
      <c r="J535" s="151">
        <v>239.84</v>
      </c>
    </row>
    <row r="536" spans="1:10" ht="51" x14ac:dyDescent="0.25">
      <c r="A536" s="155" t="s">
        <v>950</v>
      </c>
      <c r="B536" s="148" t="s">
        <v>2020</v>
      </c>
      <c r="C536" s="155" t="s">
        <v>8</v>
      </c>
      <c r="D536" s="155" t="s">
        <v>2021</v>
      </c>
      <c r="E536" s="185" t="s">
        <v>1808</v>
      </c>
      <c r="F536" s="185"/>
      <c r="G536" s="149" t="s">
        <v>198</v>
      </c>
      <c r="H536" s="150">
        <v>22</v>
      </c>
      <c r="I536" s="151">
        <v>8.14</v>
      </c>
      <c r="J536" s="151">
        <v>179.08</v>
      </c>
    </row>
    <row r="537" spans="1:10" ht="38.25" x14ac:dyDescent="0.25">
      <c r="A537" s="155" t="s">
        <v>950</v>
      </c>
      <c r="B537" s="148" t="s">
        <v>1986</v>
      </c>
      <c r="C537" s="155" t="s">
        <v>8</v>
      </c>
      <c r="D537" s="155" t="s">
        <v>1987</v>
      </c>
      <c r="E537" s="185" t="s">
        <v>1808</v>
      </c>
      <c r="F537" s="185"/>
      <c r="G537" s="149" t="s">
        <v>198</v>
      </c>
      <c r="H537" s="150">
        <v>8</v>
      </c>
      <c r="I537" s="151">
        <v>12.11</v>
      </c>
      <c r="J537" s="151">
        <v>96.88</v>
      </c>
    </row>
    <row r="538" spans="1:10" x14ac:dyDescent="0.25">
      <c r="A538" s="155" t="s">
        <v>950</v>
      </c>
      <c r="B538" s="148" t="s">
        <v>2022</v>
      </c>
      <c r="C538" s="155" t="s">
        <v>220</v>
      </c>
      <c r="D538" s="155" t="s">
        <v>2023</v>
      </c>
      <c r="E538" s="185" t="s">
        <v>1808</v>
      </c>
      <c r="F538" s="185"/>
      <c r="G538" s="149" t="s">
        <v>218</v>
      </c>
      <c r="H538" s="150">
        <v>6</v>
      </c>
      <c r="I538" s="151">
        <v>30.4</v>
      </c>
      <c r="J538" s="151">
        <v>182.4</v>
      </c>
    </row>
    <row r="539" spans="1:10" ht="25.5" x14ac:dyDescent="0.25">
      <c r="A539" s="155" t="s">
        <v>950</v>
      </c>
      <c r="B539" s="148" t="s">
        <v>2024</v>
      </c>
      <c r="C539" s="155" t="s">
        <v>220</v>
      </c>
      <c r="D539" s="155" t="s">
        <v>2025</v>
      </c>
      <c r="E539" s="185" t="s">
        <v>1808</v>
      </c>
      <c r="F539" s="185"/>
      <c r="G539" s="149" t="s">
        <v>218</v>
      </c>
      <c r="H539" s="150">
        <v>6</v>
      </c>
      <c r="I539" s="151">
        <v>31.52</v>
      </c>
      <c r="J539" s="151">
        <v>189.12</v>
      </c>
    </row>
    <row r="540" spans="1:10" ht="25.5" x14ac:dyDescent="0.25">
      <c r="A540" s="155" t="s">
        <v>950</v>
      </c>
      <c r="B540" s="148" t="s">
        <v>1989</v>
      </c>
      <c r="C540" s="155" t="s">
        <v>8</v>
      </c>
      <c r="D540" s="155" t="s">
        <v>1990</v>
      </c>
      <c r="E540" s="185" t="s">
        <v>1808</v>
      </c>
      <c r="F540" s="185"/>
      <c r="G540" s="149" t="s">
        <v>198</v>
      </c>
      <c r="H540" s="150">
        <v>16</v>
      </c>
      <c r="I540" s="151">
        <v>11.93</v>
      </c>
      <c r="J540" s="151">
        <v>190.88</v>
      </c>
    </row>
    <row r="541" spans="1:10" ht="25.5" x14ac:dyDescent="0.25">
      <c r="A541" s="155" t="s">
        <v>950</v>
      </c>
      <c r="B541" s="148" t="s">
        <v>1988</v>
      </c>
      <c r="C541" s="155" t="s">
        <v>8</v>
      </c>
      <c r="D541" s="155" t="s">
        <v>1466</v>
      </c>
      <c r="E541" s="185" t="s">
        <v>1808</v>
      </c>
      <c r="F541" s="185"/>
      <c r="G541" s="149" t="s">
        <v>198</v>
      </c>
      <c r="H541" s="150">
        <v>6</v>
      </c>
      <c r="I541" s="151">
        <v>28.13</v>
      </c>
      <c r="J541" s="151">
        <v>168.78</v>
      </c>
    </row>
    <row r="542" spans="1:10" ht="38.25" x14ac:dyDescent="0.25">
      <c r="A542" s="155" t="s">
        <v>950</v>
      </c>
      <c r="B542" s="148" t="s">
        <v>1993</v>
      </c>
      <c r="C542" s="155" t="s">
        <v>8</v>
      </c>
      <c r="D542" s="155" t="s">
        <v>1994</v>
      </c>
      <c r="E542" s="185" t="s">
        <v>1808</v>
      </c>
      <c r="F542" s="185"/>
      <c r="G542" s="149" t="s">
        <v>198</v>
      </c>
      <c r="H542" s="150">
        <v>4</v>
      </c>
      <c r="I542" s="151">
        <v>4.1100000000000003</v>
      </c>
      <c r="J542" s="151">
        <v>16.440000000000001</v>
      </c>
    </row>
    <row r="543" spans="1:10" x14ac:dyDescent="0.25">
      <c r="A543" s="156"/>
      <c r="B543" s="156"/>
      <c r="C543" s="156"/>
      <c r="D543" s="156"/>
      <c r="E543" s="156" t="s">
        <v>1792</v>
      </c>
      <c r="F543" s="146">
        <v>230.96</v>
      </c>
      <c r="G543" s="156" t="s">
        <v>1793</v>
      </c>
      <c r="H543" s="146">
        <v>0</v>
      </c>
      <c r="I543" s="156" t="s">
        <v>1794</v>
      </c>
      <c r="J543" s="146">
        <v>230.96</v>
      </c>
    </row>
    <row r="544" spans="1:10" ht="13.5" thickBot="1" x14ac:dyDescent="0.3">
      <c r="A544" s="156"/>
      <c r="B544" s="156"/>
      <c r="C544" s="156"/>
      <c r="D544" s="156"/>
      <c r="E544" s="156" t="s">
        <v>1795</v>
      </c>
      <c r="F544" s="146">
        <v>0</v>
      </c>
      <c r="G544" s="156"/>
      <c r="H544" s="181" t="s">
        <v>1796</v>
      </c>
      <c r="I544" s="181"/>
      <c r="J544" s="146">
        <v>2543.2399999999998</v>
      </c>
    </row>
    <row r="545" spans="1:10" ht="13.5" thickTop="1" x14ac:dyDescent="0.25">
      <c r="A545" s="147"/>
      <c r="B545" s="147"/>
      <c r="C545" s="147"/>
      <c r="D545" s="147"/>
      <c r="E545" s="147"/>
      <c r="F545" s="147"/>
      <c r="G545" s="147"/>
      <c r="H545" s="147"/>
      <c r="I545" s="147"/>
      <c r="J545" s="147"/>
    </row>
    <row r="546" spans="1:10" x14ac:dyDescent="0.25">
      <c r="A546" s="157" t="s">
        <v>2026</v>
      </c>
      <c r="B546" s="152" t="s">
        <v>1775</v>
      </c>
      <c r="C546" s="157" t="s">
        <v>1776</v>
      </c>
      <c r="D546" s="157" t="s">
        <v>1777</v>
      </c>
      <c r="E546" s="186" t="s">
        <v>1778</v>
      </c>
      <c r="F546" s="186"/>
      <c r="G546" s="153" t="s">
        <v>1779</v>
      </c>
      <c r="H546" s="152" t="s">
        <v>1780</v>
      </c>
      <c r="I546" s="152" t="s">
        <v>1781</v>
      </c>
      <c r="J546" s="152" t="s">
        <v>89</v>
      </c>
    </row>
    <row r="547" spans="1:10" ht="25.5" x14ac:dyDescent="0.25">
      <c r="A547" s="158" t="s">
        <v>1461</v>
      </c>
      <c r="B547" s="138" t="s">
        <v>1520</v>
      </c>
      <c r="C547" s="158" t="s">
        <v>948</v>
      </c>
      <c r="D547" s="158" t="s">
        <v>1521</v>
      </c>
      <c r="E547" s="187" t="s">
        <v>1782</v>
      </c>
      <c r="F547" s="187"/>
      <c r="G547" s="139" t="s">
        <v>198</v>
      </c>
      <c r="H547" s="140">
        <v>1</v>
      </c>
      <c r="I547" s="141">
        <v>1941.62</v>
      </c>
      <c r="J547" s="141">
        <v>1941.62</v>
      </c>
    </row>
    <row r="548" spans="1:10" ht="25.5" x14ac:dyDescent="0.25">
      <c r="A548" s="154" t="s">
        <v>949</v>
      </c>
      <c r="B548" s="142" t="s">
        <v>1935</v>
      </c>
      <c r="C548" s="154" t="s">
        <v>8</v>
      </c>
      <c r="D548" s="154" t="s">
        <v>195</v>
      </c>
      <c r="E548" s="188" t="s">
        <v>1784</v>
      </c>
      <c r="F548" s="188"/>
      <c r="G548" s="143" t="s">
        <v>65</v>
      </c>
      <c r="H548" s="144">
        <v>8</v>
      </c>
      <c r="I548" s="145">
        <v>21.87</v>
      </c>
      <c r="J548" s="145">
        <v>174.96</v>
      </c>
    </row>
    <row r="549" spans="1:10" ht="25.5" x14ac:dyDescent="0.25">
      <c r="A549" s="154" t="s">
        <v>949</v>
      </c>
      <c r="B549" s="142" t="s">
        <v>1967</v>
      </c>
      <c r="C549" s="154" t="s">
        <v>8</v>
      </c>
      <c r="D549" s="154" t="s">
        <v>194</v>
      </c>
      <c r="E549" s="188" t="s">
        <v>1784</v>
      </c>
      <c r="F549" s="188"/>
      <c r="G549" s="143" t="s">
        <v>65</v>
      </c>
      <c r="H549" s="144">
        <v>8</v>
      </c>
      <c r="I549" s="145">
        <v>16.84</v>
      </c>
      <c r="J549" s="145">
        <v>134.72</v>
      </c>
    </row>
    <row r="550" spans="1:10" ht="25.5" x14ac:dyDescent="0.25">
      <c r="A550" s="155" t="s">
        <v>950</v>
      </c>
      <c r="B550" s="148" t="s">
        <v>1969</v>
      </c>
      <c r="C550" s="155" t="s">
        <v>8</v>
      </c>
      <c r="D550" s="155" t="s">
        <v>1469</v>
      </c>
      <c r="E550" s="185" t="s">
        <v>1808</v>
      </c>
      <c r="F550" s="185"/>
      <c r="G550" s="149" t="s">
        <v>198</v>
      </c>
      <c r="H550" s="150">
        <v>6</v>
      </c>
      <c r="I550" s="151">
        <v>4.59</v>
      </c>
      <c r="J550" s="151">
        <v>27.54</v>
      </c>
    </row>
    <row r="551" spans="1:10" ht="38.25" x14ac:dyDescent="0.25">
      <c r="A551" s="155" t="s">
        <v>950</v>
      </c>
      <c r="B551" s="148" t="s">
        <v>1986</v>
      </c>
      <c r="C551" s="155" t="s">
        <v>8</v>
      </c>
      <c r="D551" s="155" t="s">
        <v>1987</v>
      </c>
      <c r="E551" s="185" t="s">
        <v>1808</v>
      </c>
      <c r="F551" s="185"/>
      <c r="G551" s="149" t="s">
        <v>198</v>
      </c>
      <c r="H551" s="150">
        <v>9</v>
      </c>
      <c r="I551" s="151">
        <v>12.11</v>
      </c>
      <c r="J551" s="151">
        <v>108.99</v>
      </c>
    </row>
    <row r="552" spans="1:10" ht="25.5" x14ac:dyDescent="0.25">
      <c r="A552" s="155" t="s">
        <v>950</v>
      </c>
      <c r="B552" s="148" t="s">
        <v>2024</v>
      </c>
      <c r="C552" s="155" t="s">
        <v>220</v>
      </c>
      <c r="D552" s="155" t="s">
        <v>2025</v>
      </c>
      <c r="E552" s="185" t="s">
        <v>1808</v>
      </c>
      <c r="F552" s="185"/>
      <c r="G552" s="149" t="s">
        <v>218</v>
      </c>
      <c r="H552" s="150">
        <v>9</v>
      </c>
      <c r="I552" s="151">
        <v>31.52</v>
      </c>
      <c r="J552" s="151">
        <v>283.68</v>
      </c>
    </row>
    <row r="553" spans="1:10" ht="25.5" x14ac:dyDescent="0.25">
      <c r="A553" s="155" t="s">
        <v>950</v>
      </c>
      <c r="B553" s="148" t="s">
        <v>1989</v>
      </c>
      <c r="C553" s="155" t="s">
        <v>8</v>
      </c>
      <c r="D553" s="155" t="s">
        <v>1990</v>
      </c>
      <c r="E553" s="185" t="s">
        <v>1808</v>
      </c>
      <c r="F553" s="185"/>
      <c r="G553" s="149" t="s">
        <v>198</v>
      </c>
      <c r="H553" s="150">
        <v>3</v>
      </c>
      <c r="I553" s="151">
        <v>11.93</v>
      </c>
      <c r="J553" s="151">
        <v>35.79</v>
      </c>
    </row>
    <row r="554" spans="1:10" ht="25.5" x14ac:dyDescent="0.25">
      <c r="A554" s="155" t="s">
        <v>950</v>
      </c>
      <c r="B554" s="148" t="s">
        <v>1988</v>
      </c>
      <c r="C554" s="155" t="s">
        <v>8</v>
      </c>
      <c r="D554" s="155" t="s">
        <v>1466</v>
      </c>
      <c r="E554" s="185" t="s">
        <v>1808</v>
      </c>
      <c r="F554" s="185"/>
      <c r="G554" s="149" t="s">
        <v>198</v>
      </c>
      <c r="H554" s="150">
        <v>9</v>
      </c>
      <c r="I554" s="151">
        <v>28.13</v>
      </c>
      <c r="J554" s="151">
        <v>253.17</v>
      </c>
    </row>
    <row r="555" spans="1:10" ht="38.25" x14ac:dyDescent="0.25">
      <c r="A555" s="155" t="s">
        <v>950</v>
      </c>
      <c r="B555" s="148" t="s">
        <v>1993</v>
      </c>
      <c r="C555" s="155" t="s">
        <v>8</v>
      </c>
      <c r="D555" s="155" t="s">
        <v>1994</v>
      </c>
      <c r="E555" s="185" t="s">
        <v>1808</v>
      </c>
      <c r="F555" s="185"/>
      <c r="G555" s="149" t="s">
        <v>198</v>
      </c>
      <c r="H555" s="150">
        <v>6</v>
      </c>
      <c r="I555" s="151">
        <v>4.1100000000000003</v>
      </c>
      <c r="J555" s="151">
        <v>24.66</v>
      </c>
    </row>
    <row r="556" spans="1:10" ht="51" x14ac:dyDescent="0.25">
      <c r="A556" s="155" t="s">
        <v>950</v>
      </c>
      <c r="B556" s="148" t="s">
        <v>1968</v>
      </c>
      <c r="C556" s="155" t="s">
        <v>8</v>
      </c>
      <c r="D556" s="155" t="s">
        <v>497</v>
      </c>
      <c r="E556" s="185" t="s">
        <v>1808</v>
      </c>
      <c r="F556" s="185"/>
      <c r="G556" s="149" t="s">
        <v>198</v>
      </c>
      <c r="H556" s="150">
        <v>12</v>
      </c>
      <c r="I556" s="151">
        <v>0.81</v>
      </c>
      <c r="J556" s="151">
        <v>9.7200000000000006</v>
      </c>
    </row>
    <row r="557" spans="1:10" x14ac:dyDescent="0.25">
      <c r="A557" s="155" t="s">
        <v>950</v>
      </c>
      <c r="B557" s="148" t="s">
        <v>2027</v>
      </c>
      <c r="C557" s="155" t="s">
        <v>220</v>
      </c>
      <c r="D557" s="155" t="s">
        <v>2028</v>
      </c>
      <c r="E557" s="185" t="s">
        <v>1808</v>
      </c>
      <c r="F557" s="185"/>
      <c r="G557" s="149" t="s">
        <v>218</v>
      </c>
      <c r="H557" s="150">
        <v>3</v>
      </c>
      <c r="I557" s="151">
        <v>296.13</v>
      </c>
      <c r="J557" s="151">
        <v>888.39</v>
      </c>
    </row>
    <row r="558" spans="1:10" x14ac:dyDescent="0.25">
      <c r="A558" s="156"/>
      <c r="B558" s="156"/>
      <c r="C558" s="156"/>
      <c r="D558" s="156"/>
      <c r="E558" s="156" t="s">
        <v>1792</v>
      </c>
      <c r="F558" s="146">
        <v>230.96</v>
      </c>
      <c r="G558" s="156" t="s">
        <v>1793</v>
      </c>
      <c r="H558" s="146">
        <v>0</v>
      </c>
      <c r="I558" s="156" t="s">
        <v>1794</v>
      </c>
      <c r="J558" s="146">
        <v>230.96</v>
      </c>
    </row>
    <row r="559" spans="1:10" ht="13.5" thickBot="1" x14ac:dyDescent="0.3">
      <c r="A559" s="156"/>
      <c r="B559" s="156"/>
      <c r="C559" s="156"/>
      <c r="D559" s="156"/>
      <c r="E559" s="156" t="s">
        <v>1795</v>
      </c>
      <c r="F559" s="146">
        <v>0</v>
      </c>
      <c r="G559" s="156"/>
      <c r="H559" s="181" t="s">
        <v>1796</v>
      </c>
      <c r="I559" s="181"/>
      <c r="J559" s="146">
        <v>1941.62</v>
      </c>
    </row>
    <row r="560" spans="1:10" ht="13.5" thickTop="1" x14ac:dyDescent="0.25">
      <c r="A560" s="147"/>
      <c r="B560" s="147"/>
      <c r="C560" s="147"/>
      <c r="D560" s="147"/>
      <c r="E560" s="147"/>
      <c r="F560" s="147"/>
      <c r="G560" s="147"/>
      <c r="H560" s="147"/>
      <c r="I560" s="147"/>
      <c r="J560" s="147"/>
    </row>
    <row r="561" spans="1:10" x14ac:dyDescent="0.25">
      <c r="A561" s="157" t="s">
        <v>2029</v>
      </c>
      <c r="B561" s="152" t="s">
        <v>1775</v>
      </c>
      <c r="C561" s="157" t="s">
        <v>1776</v>
      </c>
      <c r="D561" s="157" t="s">
        <v>1777</v>
      </c>
      <c r="E561" s="186" t="s">
        <v>1778</v>
      </c>
      <c r="F561" s="186"/>
      <c r="G561" s="153" t="s">
        <v>1779</v>
      </c>
      <c r="H561" s="152" t="s">
        <v>1780</v>
      </c>
      <c r="I561" s="152" t="s">
        <v>1781</v>
      </c>
      <c r="J561" s="152" t="s">
        <v>89</v>
      </c>
    </row>
    <row r="562" spans="1:10" ht="25.5" x14ac:dyDescent="0.25">
      <c r="A562" s="158" t="s">
        <v>1461</v>
      </c>
      <c r="B562" s="138" t="s">
        <v>1522</v>
      </c>
      <c r="C562" s="158" t="s">
        <v>948</v>
      </c>
      <c r="D562" s="158" t="s">
        <v>1523</v>
      </c>
      <c r="E562" s="187" t="s">
        <v>1782</v>
      </c>
      <c r="F562" s="187"/>
      <c r="G562" s="139" t="s">
        <v>198</v>
      </c>
      <c r="H562" s="140">
        <v>1</v>
      </c>
      <c r="I562" s="141">
        <v>2355.98</v>
      </c>
      <c r="J562" s="141">
        <v>2355.98</v>
      </c>
    </row>
    <row r="563" spans="1:10" ht="25.5" x14ac:dyDescent="0.25">
      <c r="A563" s="154" t="s">
        <v>949</v>
      </c>
      <c r="B563" s="142" t="s">
        <v>1935</v>
      </c>
      <c r="C563" s="154" t="s">
        <v>8</v>
      </c>
      <c r="D563" s="154" t="s">
        <v>195</v>
      </c>
      <c r="E563" s="188" t="s">
        <v>1784</v>
      </c>
      <c r="F563" s="188"/>
      <c r="G563" s="143" t="s">
        <v>65</v>
      </c>
      <c r="H563" s="144">
        <v>8</v>
      </c>
      <c r="I563" s="145">
        <v>21.87</v>
      </c>
      <c r="J563" s="145">
        <v>174.96</v>
      </c>
    </row>
    <row r="564" spans="1:10" ht="25.5" x14ac:dyDescent="0.25">
      <c r="A564" s="154" t="s">
        <v>949</v>
      </c>
      <c r="B564" s="142" t="s">
        <v>1967</v>
      </c>
      <c r="C564" s="154" t="s">
        <v>8</v>
      </c>
      <c r="D564" s="154" t="s">
        <v>194</v>
      </c>
      <c r="E564" s="188" t="s">
        <v>1784</v>
      </c>
      <c r="F564" s="188"/>
      <c r="G564" s="143" t="s">
        <v>65</v>
      </c>
      <c r="H564" s="144">
        <v>8</v>
      </c>
      <c r="I564" s="145">
        <v>16.84</v>
      </c>
      <c r="J564" s="145">
        <v>134.72</v>
      </c>
    </row>
    <row r="565" spans="1:10" ht="25.5" x14ac:dyDescent="0.25">
      <c r="A565" s="155" t="s">
        <v>950</v>
      </c>
      <c r="B565" s="148" t="s">
        <v>1969</v>
      </c>
      <c r="C565" s="155" t="s">
        <v>8</v>
      </c>
      <c r="D565" s="155" t="s">
        <v>1469</v>
      </c>
      <c r="E565" s="185" t="s">
        <v>1808</v>
      </c>
      <c r="F565" s="185"/>
      <c r="G565" s="149" t="s">
        <v>198</v>
      </c>
      <c r="H565" s="150">
        <v>8</v>
      </c>
      <c r="I565" s="151">
        <v>4.59</v>
      </c>
      <c r="J565" s="151">
        <v>36.72</v>
      </c>
    </row>
    <row r="566" spans="1:10" ht="25.5" x14ac:dyDescent="0.25">
      <c r="A566" s="155" t="s">
        <v>950</v>
      </c>
      <c r="B566" s="148" t="s">
        <v>2024</v>
      </c>
      <c r="C566" s="155" t="s">
        <v>220</v>
      </c>
      <c r="D566" s="155" t="s">
        <v>2025</v>
      </c>
      <c r="E566" s="185" t="s">
        <v>1808</v>
      </c>
      <c r="F566" s="185"/>
      <c r="G566" s="149" t="s">
        <v>218</v>
      </c>
      <c r="H566" s="150">
        <v>6</v>
      </c>
      <c r="I566" s="151">
        <v>31.52</v>
      </c>
      <c r="J566" s="151">
        <v>189.12</v>
      </c>
    </row>
    <row r="567" spans="1:10" ht="25.5" x14ac:dyDescent="0.25">
      <c r="A567" s="155" t="s">
        <v>950</v>
      </c>
      <c r="B567" s="148" t="s">
        <v>1989</v>
      </c>
      <c r="C567" s="155" t="s">
        <v>8</v>
      </c>
      <c r="D567" s="155" t="s">
        <v>1990</v>
      </c>
      <c r="E567" s="185" t="s">
        <v>1808</v>
      </c>
      <c r="F567" s="185"/>
      <c r="G567" s="149" t="s">
        <v>198</v>
      </c>
      <c r="H567" s="150">
        <v>2</v>
      </c>
      <c r="I567" s="151">
        <v>11.93</v>
      </c>
      <c r="J567" s="151">
        <v>23.86</v>
      </c>
    </row>
    <row r="568" spans="1:10" x14ac:dyDescent="0.25">
      <c r="A568" s="155" t="s">
        <v>950</v>
      </c>
      <c r="B568" s="148" t="s">
        <v>2027</v>
      </c>
      <c r="C568" s="155" t="s">
        <v>220</v>
      </c>
      <c r="D568" s="155" t="s">
        <v>2028</v>
      </c>
      <c r="E568" s="185" t="s">
        <v>1808</v>
      </c>
      <c r="F568" s="185"/>
      <c r="G568" s="149" t="s">
        <v>218</v>
      </c>
      <c r="H568" s="150">
        <v>4</v>
      </c>
      <c r="I568" s="151">
        <v>296.13</v>
      </c>
      <c r="J568" s="151">
        <v>1184.52</v>
      </c>
    </row>
    <row r="569" spans="1:10" ht="51" x14ac:dyDescent="0.25">
      <c r="A569" s="155" t="s">
        <v>950</v>
      </c>
      <c r="B569" s="148" t="s">
        <v>1973</v>
      </c>
      <c r="C569" s="155" t="s">
        <v>8</v>
      </c>
      <c r="D569" s="155" t="s">
        <v>1467</v>
      </c>
      <c r="E569" s="185" t="s">
        <v>1808</v>
      </c>
      <c r="F569" s="185"/>
      <c r="G569" s="149" t="s">
        <v>198</v>
      </c>
      <c r="H569" s="150">
        <v>2</v>
      </c>
      <c r="I569" s="151">
        <v>43.21</v>
      </c>
      <c r="J569" s="151">
        <v>86.42</v>
      </c>
    </row>
    <row r="570" spans="1:10" x14ac:dyDescent="0.25">
      <c r="A570" s="155" t="s">
        <v>950</v>
      </c>
      <c r="B570" s="148" t="s">
        <v>1979</v>
      </c>
      <c r="C570" s="155" t="s">
        <v>220</v>
      </c>
      <c r="D570" s="155" t="s">
        <v>1980</v>
      </c>
      <c r="E570" s="185" t="s">
        <v>1808</v>
      </c>
      <c r="F570" s="185"/>
      <c r="G570" s="149" t="s">
        <v>953</v>
      </c>
      <c r="H570" s="150">
        <v>12</v>
      </c>
      <c r="I570" s="151">
        <v>20.85</v>
      </c>
      <c r="J570" s="151">
        <v>250.2</v>
      </c>
    </row>
    <row r="571" spans="1:10" ht="25.5" x14ac:dyDescent="0.25">
      <c r="A571" s="155" t="s">
        <v>950</v>
      </c>
      <c r="B571" s="148" t="s">
        <v>1974</v>
      </c>
      <c r="C571" s="155" t="s">
        <v>8</v>
      </c>
      <c r="D571" s="155" t="s">
        <v>1465</v>
      </c>
      <c r="E571" s="185" t="s">
        <v>1808</v>
      </c>
      <c r="F571" s="185"/>
      <c r="G571" s="149" t="s">
        <v>198</v>
      </c>
      <c r="H571" s="150">
        <v>6</v>
      </c>
      <c r="I571" s="151">
        <v>16.149999999999999</v>
      </c>
      <c r="J571" s="151">
        <v>96.9</v>
      </c>
    </row>
    <row r="572" spans="1:10" ht="51" x14ac:dyDescent="0.25">
      <c r="A572" s="155" t="s">
        <v>950</v>
      </c>
      <c r="B572" s="148" t="s">
        <v>2030</v>
      </c>
      <c r="C572" s="155" t="s">
        <v>8</v>
      </c>
      <c r="D572" s="155" t="s">
        <v>2031</v>
      </c>
      <c r="E572" s="185" t="s">
        <v>1808</v>
      </c>
      <c r="F572" s="185"/>
      <c r="G572" s="149" t="s">
        <v>198</v>
      </c>
      <c r="H572" s="150">
        <v>12</v>
      </c>
      <c r="I572" s="151">
        <v>6.74</v>
      </c>
      <c r="J572" s="151">
        <v>80.88</v>
      </c>
    </row>
    <row r="573" spans="1:10" ht="51" x14ac:dyDescent="0.25">
      <c r="A573" s="155" t="s">
        <v>950</v>
      </c>
      <c r="B573" s="148" t="s">
        <v>2020</v>
      </c>
      <c r="C573" s="155" t="s">
        <v>8</v>
      </c>
      <c r="D573" s="155" t="s">
        <v>2021</v>
      </c>
      <c r="E573" s="185" t="s">
        <v>1808</v>
      </c>
      <c r="F573" s="185"/>
      <c r="G573" s="149" t="s">
        <v>198</v>
      </c>
      <c r="H573" s="150">
        <v>12</v>
      </c>
      <c r="I573" s="151">
        <v>8.14</v>
      </c>
      <c r="J573" s="151">
        <v>97.68</v>
      </c>
    </row>
    <row r="574" spans="1:10" x14ac:dyDescent="0.25">
      <c r="A574" s="156"/>
      <c r="B574" s="156"/>
      <c r="C574" s="156"/>
      <c r="D574" s="156"/>
      <c r="E574" s="156" t="s">
        <v>1792</v>
      </c>
      <c r="F574" s="146">
        <v>230.96</v>
      </c>
      <c r="G574" s="156" t="s">
        <v>1793</v>
      </c>
      <c r="H574" s="146">
        <v>0</v>
      </c>
      <c r="I574" s="156" t="s">
        <v>1794</v>
      </c>
      <c r="J574" s="146">
        <v>230.96</v>
      </c>
    </row>
    <row r="575" spans="1:10" ht="13.5" thickBot="1" x14ac:dyDescent="0.3">
      <c r="A575" s="156"/>
      <c r="B575" s="156"/>
      <c r="C575" s="156"/>
      <c r="D575" s="156"/>
      <c r="E575" s="156" t="s">
        <v>1795</v>
      </c>
      <c r="F575" s="146">
        <v>0</v>
      </c>
      <c r="G575" s="156"/>
      <c r="H575" s="181" t="s">
        <v>1796</v>
      </c>
      <c r="I575" s="181"/>
      <c r="J575" s="146">
        <v>2355.98</v>
      </c>
    </row>
    <row r="576" spans="1:10" ht="13.5" thickTop="1" x14ac:dyDescent="0.25">
      <c r="A576" s="147"/>
      <c r="B576" s="147"/>
      <c r="C576" s="147"/>
      <c r="D576" s="147"/>
      <c r="E576" s="147"/>
      <c r="F576" s="147"/>
      <c r="G576" s="147"/>
      <c r="H576" s="147"/>
      <c r="I576" s="147"/>
      <c r="J576" s="147"/>
    </row>
    <row r="577" spans="1:10" x14ac:dyDescent="0.25">
      <c r="A577" s="157" t="s">
        <v>2032</v>
      </c>
      <c r="B577" s="152" t="s">
        <v>1775</v>
      </c>
      <c r="C577" s="157" t="s">
        <v>1776</v>
      </c>
      <c r="D577" s="157" t="s">
        <v>1777</v>
      </c>
      <c r="E577" s="186" t="s">
        <v>1778</v>
      </c>
      <c r="F577" s="186"/>
      <c r="G577" s="153" t="s">
        <v>1779</v>
      </c>
      <c r="H577" s="152" t="s">
        <v>1780</v>
      </c>
      <c r="I577" s="152" t="s">
        <v>1781</v>
      </c>
      <c r="J577" s="152" t="s">
        <v>89</v>
      </c>
    </row>
    <row r="578" spans="1:10" ht="25.5" x14ac:dyDescent="0.25">
      <c r="A578" s="158" t="s">
        <v>1461</v>
      </c>
      <c r="B578" s="138" t="s">
        <v>1524</v>
      </c>
      <c r="C578" s="158" t="s">
        <v>948</v>
      </c>
      <c r="D578" s="158" t="s">
        <v>1525</v>
      </c>
      <c r="E578" s="187" t="s">
        <v>1782</v>
      </c>
      <c r="F578" s="187"/>
      <c r="G578" s="139" t="s">
        <v>198</v>
      </c>
      <c r="H578" s="140">
        <v>1</v>
      </c>
      <c r="I578" s="141">
        <v>1588.31</v>
      </c>
      <c r="J578" s="141">
        <v>1588.31</v>
      </c>
    </row>
    <row r="579" spans="1:10" ht="25.5" x14ac:dyDescent="0.25">
      <c r="A579" s="154" t="s">
        <v>949</v>
      </c>
      <c r="B579" s="142" t="s">
        <v>1935</v>
      </c>
      <c r="C579" s="154" t="s">
        <v>8</v>
      </c>
      <c r="D579" s="154" t="s">
        <v>195</v>
      </c>
      <c r="E579" s="188" t="s">
        <v>1784</v>
      </c>
      <c r="F579" s="188"/>
      <c r="G579" s="143" t="s">
        <v>65</v>
      </c>
      <c r="H579" s="144">
        <v>8</v>
      </c>
      <c r="I579" s="145">
        <v>21.87</v>
      </c>
      <c r="J579" s="145">
        <v>174.96</v>
      </c>
    </row>
    <row r="580" spans="1:10" ht="25.5" x14ac:dyDescent="0.25">
      <c r="A580" s="154" t="s">
        <v>949</v>
      </c>
      <c r="B580" s="142" t="s">
        <v>1967</v>
      </c>
      <c r="C580" s="154" t="s">
        <v>8</v>
      </c>
      <c r="D580" s="154" t="s">
        <v>194</v>
      </c>
      <c r="E580" s="188" t="s">
        <v>1784</v>
      </c>
      <c r="F580" s="188"/>
      <c r="G580" s="143" t="s">
        <v>65</v>
      </c>
      <c r="H580" s="144">
        <v>8</v>
      </c>
      <c r="I580" s="145">
        <v>16.84</v>
      </c>
      <c r="J580" s="145">
        <v>134.72</v>
      </c>
    </row>
    <row r="581" spans="1:10" ht="25.5" x14ac:dyDescent="0.25">
      <c r="A581" s="155" t="s">
        <v>950</v>
      </c>
      <c r="B581" s="148" t="s">
        <v>1989</v>
      </c>
      <c r="C581" s="155" t="s">
        <v>8</v>
      </c>
      <c r="D581" s="155" t="s">
        <v>1990</v>
      </c>
      <c r="E581" s="185" t="s">
        <v>1808</v>
      </c>
      <c r="F581" s="185"/>
      <c r="G581" s="149" t="s">
        <v>198</v>
      </c>
      <c r="H581" s="150">
        <v>1</v>
      </c>
      <c r="I581" s="151">
        <v>11.93</v>
      </c>
      <c r="J581" s="151">
        <v>11.93</v>
      </c>
    </row>
    <row r="582" spans="1:10" ht="51" x14ac:dyDescent="0.25">
      <c r="A582" s="155" t="s">
        <v>950</v>
      </c>
      <c r="B582" s="148" t="s">
        <v>1968</v>
      </c>
      <c r="C582" s="155" t="s">
        <v>8</v>
      </c>
      <c r="D582" s="155" t="s">
        <v>497</v>
      </c>
      <c r="E582" s="185" t="s">
        <v>1808</v>
      </c>
      <c r="F582" s="185"/>
      <c r="G582" s="149" t="s">
        <v>198</v>
      </c>
      <c r="H582" s="150">
        <v>3</v>
      </c>
      <c r="I582" s="151">
        <v>0.81</v>
      </c>
      <c r="J582" s="151">
        <v>2.4300000000000002</v>
      </c>
    </row>
    <row r="583" spans="1:10" x14ac:dyDescent="0.25">
      <c r="A583" s="155" t="s">
        <v>950</v>
      </c>
      <c r="B583" s="148" t="s">
        <v>2033</v>
      </c>
      <c r="C583" s="155" t="s">
        <v>220</v>
      </c>
      <c r="D583" s="155" t="s">
        <v>2034</v>
      </c>
      <c r="E583" s="185" t="s">
        <v>1808</v>
      </c>
      <c r="F583" s="185"/>
      <c r="G583" s="149" t="s">
        <v>218</v>
      </c>
      <c r="H583" s="150">
        <v>1</v>
      </c>
      <c r="I583" s="151">
        <v>85.9</v>
      </c>
      <c r="J583" s="151">
        <v>85.9</v>
      </c>
    </row>
    <row r="584" spans="1:10" x14ac:dyDescent="0.25">
      <c r="A584" s="155" t="s">
        <v>950</v>
      </c>
      <c r="B584" s="148" t="s">
        <v>2035</v>
      </c>
      <c r="C584" s="155" t="s">
        <v>220</v>
      </c>
      <c r="D584" s="155" t="s">
        <v>2036</v>
      </c>
      <c r="E584" s="185" t="s">
        <v>1808</v>
      </c>
      <c r="F584" s="185"/>
      <c r="G584" s="149" t="s">
        <v>218</v>
      </c>
      <c r="H584" s="150">
        <v>1</v>
      </c>
      <c r="I584" s="151">
        <v>101</v>
      </c>
      <c r="J584" s="151">
        <v>101</v>
      </c>
    </row>
    <row r="585" spans="1:10" x14ac:dyDescent="0.25">
      <c r="A585" s="155" t="s">
        <v>950</v>
      </c>
      <c r="B585" s="148" t="s">
        <v>2037</v>
      </c>
      <c r="C585" s="155" t="s">
        <v>220</v>
      </c>
      <c r="D585" s="155" t="s">
        <v>2038</v>
      </c>
      <c r="E585" s="185" t="s">
        <v>1808</v>
      </c>
      <c r="F585" s="185"/>
      <c r="G585" s="149" t="s">
        <v>218</v>
      </c>
      <c r="H585" s="150">
        <v>1</v>
      </c>
      <c r="I585" s="151">
        <v>26.9</v>
      </c>
      <c r="J585" s="151">
        <v>26.9</v>
      </c>
    </row>
    <row r="586" spans="1:10" x14ac:dyDescent="0.25">
      <c r="A586" s="155" t="s">
        <v>950</v>
      </c>
      <c r="B586" s="148" t="s">
        <v>2039</v>
      </c>
      <c r="C586" s="155" t="s">
        <v>220</v>
      </c>
      <c r="D586" s="155" t="s">
        <v>2040</v>
      </c>
      <c r="E586" s="185" t="s">
        <v>1808</v>
      </c>
      <c r="F586" s="185"/>
      <c r="G586" s="149" t="s">
        <v>218</v>
      </c>
      <c r="H586" s="150">
        <v>1</v>
      </c>
      <c r="I586" s="151">
        <v>8.33</v>
      </c>
      <c r="J586" s="151">
        <v>8.33</v>
      </c>
    </row>
    <row r="587" spans="1:10" ht="38.25" x14ac:dyDescent="0.25">
      <c r="A587" s="155" t="s">
        <v>950</v>
      </c>
      <c r="B587" s="148" t="s">
        <v>1986</v>
      </c>
      <c r="C587" s="155" t="s">
        <v>8</v>
      </c>
      <c r="D587" s="155" t="s">
        <v>1987</v>
      </c>
      <c r="E587" s="185" t="s">
        <v>1808</v>
      </c>
      <c r="F587" s="185"/>
      <c r="G587" s="149" t="s">
        <v>198</v>
      </c>
      <c r="H587" s="150">
        <v>3</v>
      </c>
      <c r="I587" s="151">
        <v>12.11</v>
      </c>
      <c r="J587" s="151">
        <v>36.33</v>
      </c>
    </row>
    <row r="588" spans="1:10" ht="25.5" x14ac:dyDescent="0.25">
      <c r="A588" s="155" t="s">
        <v>950</v>
      </c>
      <c r="B588" s="148" t="s">
        <v>2041</v>
      </c>
      <c r="C588" s="155" t="s">
        <v>8</v>
      </c>
      <c r="D588" s="155" t="s">
        <v>1470</v>
      </c>
      <c r="E588" s="185" t="s">
        <v>1808</v>
      </c>
      <c r="F588" s="185"/>
      <c r="G588" s="149" t="s">
        <v>198</v>
      </c>
      <c r="H588" s="150">
        <v>1</v>
      </c>
      <c r="I588" s="151">
        <v>1005.81</v>
      </c>
      <c r="J588" s="151">
        <v>1005.81</v>
      </c>
    </row>
    <row r="589" spans="1:10" x14ac:dyDescent="0.25">
      <c r="A589" s="156"/>
      <c r="B589" s="156"/>
      <c r="C589" s="156"/>
      <c r="D589" s="156"/>
      <c r="E589" s="156" t="s">
        <v>1792</v>
      </c>
      <c r="F589" s="146">
        <v>230.96</v>
      </c>
      <c r="G589" s="156" t="s">
        <v>1793</v>
      </c>
      <c r="H589" s="146">
        <v>0</v>
      </c>
      <c r="I589" s="156" t="s">
        <v>1794</v>
      </c>
      <c r="J589" s="146">
        <v>230.96</v>
      </c>
    </row>
    <row r="590" spans="1:10" ht="13.5" thickBot="1" x14ac:dyDescent="0.3">
      <c r="A590" s="156"/>
      <c r="B590" s="156"/>
      <c r="C590" s="156"/>
      <c r="D590" s="156"/>
      <c r="E590" s="156" t="s">
        <v>1795</v>
      </c>
      <c r="F590" s="146">
        <v>0</v>
      </c>
      <c r="G590" s="156"/>
      <c r="H590" s="181" t="s">
        <v>1796</v>
      </c>
      <c r="I590" s="181"/>
      <c r="J590" s="146">
        <v>1588.31</v>
      </c>
    </row>
    <row r="591" spans="1:10" ht="13.5" thickTop="1" x14ac:dyDescent="0.25">
      <c r="A591" s="147"/>
      <c r="B591" s="147"/>
      <c r="C591" s="147"/>
      <c r="D591" s="147"/>
      <c r="E591" s="147"/>
      <c r="F591" s="147"/>
      <c r="G591" s="147"/>
      <c r="H591" s="147"/>
      <c r="I591" s="147"/>
      <c r="J591" s="147"/>
    </row>
    <row r="592" spans="1:10" x14ac:dyDescent="0.25">
      <c r="A592" s="157" t="s">
        <v>2042</v>
      </c>
      <c r="B592" s="152" t="s">
        <v>1775</v>
      </c>
      <c r="C592" s="157" t="s">
        <v>1776</v>
      </c>
      <c r="D592" s="157" t="s">
        <v>1777</v>
      </c>
      <c r="E592" s="186" t="s">
        <v>1778</v>
      </c>
      <c r="F592" s="186"/>
      <c r="G592" s="153" t="s">
        <v>1779</v>
      </c>
      <c r="H592" s="152" t="s">
        <v>1780</v>
      </c>
      <c r="I592" s="152" t="s">
        <v>1781</v>
      </c>
      <c r="J592" s="152" t="s">
        <v>89</v>
      </c>
    </row>
    <row r="593" spans="1:10" ht="25.5" x14ac:dyDescent="0.25">
      <c r="A593" s="158" t="s">
        <v>1461</v>
      </c>
      <c r="B593" s="138" t="s">
        <v>1526</v>
      </c>
      <c r="C593" s="158" t="s">
        <v>948</v>
      </c>
      <c r="D593" s="158" t="s">
        <v>783</v>
      </c>
      <c r="E593" s="187">
        <v>12</v>
      </c>
      <c r="F593" s="187"/>
      <c r="G593" s="139" t="s">
        <v>12</v>
      </c>
      <c r="H593" s="140">
        <v>1</v>
      </c>
      <c r="I593" s="141">
        <v>34.82</v>
      </c>
      <c r="J593" s="141">
        <v>34.82</v>
      </c>
    </row>
    <row r="594" spans="1:10" ht="25.5" x14ac:dyDescent="0.25">
      <c r="A594" s="154" t="s">
        <v>949</v>
      </c>
      <c r="B594" s="142" t="s">
        <v>1935</v>
      </c>
      <c r="C594" s="154" t="s">
        <v>8</v>
      </c>
      <c r="D594" s="154" t="s">
        <v>195</v>
      </c>
      <c r="E594" s="188" t="s">
        <v>1784</v>
      </c>
      <c r="F594" s="188"/>
      <c r="G594" s="143" t="s">
        <v>65</v>
      </c>
      <c r="H594" s="144">
        <v>0.62</v>
      </c>
      <c r="I594" s="145">
        <v>21.87</v>
      </c>
      <c r="J594" s="145">
        <v>13.55</v>
      </c>
    </row>
    <row r="595" spans="1:10" ht="25.5" x14ac:dyDescent="0.25">
      <c r="A595" s="154" t="s">
        <v>949</v>
      </c>
      <c r="B595" s="142" t="s">
        <v>1967</v>
      </c>
      <c r="C595" s="154" t="s">
        <v>8</v>
      </c>
      <c r="D595" s="154" t="s">
        <v>194</v>
      </c>
      <c r="E595" s="188" t="s">
        <v>1784</v>
      </c>
      <c r="F595" s="188"/>
      <c r="G595" s="143" t="s">
        <v>65</v>
      </c>
      <c r="H595" s="144">
        <v>0.62</v>
      </c>
      <c r="I595" s="145">
        <v>16.84</v>
      </c>
      <c r="J595" s="145">
        <v>10.44</v>
      </c>
    </row>
    <row r="596" spans="1:10" ht="25.5" x14ac:dyDescent="0.25">
      <c r="A596" s="155" t="s">
        <v>950</v>
      </c>
      <c r="B596" s="148" t="s">
        <v>2043</v>
      </c>
      <c r="C596" s="155" t="s">
        <v>948</v>
      </c>
      <c r="D596" s="155" t="s">
        <v>783</v>
      </c>
      <c r="E596" s="185" t="s">
        <v>1808</v>
      </c>
      <c r="F596" s="185"/>
      <c r="G596" s="149" t="s">
        <v>12</v>
      </c>
      <c r="H596" s="150">
        <v>1</v>
      </c>
      <c r="I596" s="151">
        <v>10.83</v>
      </c>
      <c r="J596" s="151">
        <v>10.83</v>
      </c>
    </row>
    <row r="597" spans="1:10" x14ac:dyDescent="0.25">
      <c r="A597" s="156"/>
      <c r="B597" s="156"/>
      <c r="C597" s="156"/>
      <c r="D597" s="156"/>
      <c r="E597" s="156" t="s">
        <v>1792</v>
      </c>
      <c r="F597" s="146">
        <v>17.89</v>
      </c>
      <c r="G597" s="156" t="s">
        <v>1793</v>
      </c>
      <c r="H597" s="146">
        <v>0</v>
      </c>
      <c r="I597" s="156" t="s">
        <v>1794</v>
      </c>
      <c r="J597" s="146">
        <v>17.89</v>
      </c>
    </row>
    <row r="598" spans="1:10" x14ac:dyDescent="0.25">
      <c r="A598" s="156"/>
      <c r="B598" s="156"/>
      <c r="C598" s="156"/>
      <c r="D598" s="156"/>
      <c r="E598" s="156" t="s">
        <v>1795</v>
      </c>
      <c r="F598" s="146">
        <v>0</v>
      </c>
      <c r="G598" s="156"/>
      <c r="H598" s="181" t="s">
        <v>1796</v>
      </c>
      <c r="I598" s="181"/>
      <c r="J598" s="146">
        <v>34.82</v>
      </c>
    </row>
    <row r="599" spans="1:10" x14ac:dyDescent="0.25">
      <c r="A599" s="182" t="s">
        <v>2880</v>
      </c>
      <c r="B599" s="182"/>
      <c r="C599" s="182"/>
      <c r="D599" s="182"/>
      <c r="E599" s="182"/>
      <c r="F599" s="182"/>
      <c r="G599" s="182"/>
      <c r="H599" s="182"/>
      <c r="I599" s="182"/>
      <c r="J599" s="182"/>
    </row>
    <row r="600" spans="1:10" ht="29.25" customHeight="1" thickBot="1" x14ac:dyDescent="0.3">
      <c r="A600" s="183" t="s">
        <v>2928</v>
      </c>
      <c r="B600" s="183"/>
      <c r="C600" s="183"/>
      <c r="D600" s="183"/>
      <c r="E600" s="183"/>
      <c r="F600" s="183"/>
      <c r="G600" s="183"/>
      <c r="H600" s="183"/>
      <c r="I600" s="183"/>
      <c r="J600" s="183"/>
    </row>
    <row r="601" spans="1:10" ht="13.5" thickTop="1" x14ac:dyDescent="0.25">
      <c r="A601" s="147"/>
      <c r="B601" s="147"/>
      <c r="C601" s="147"/>
      <c r="D601" s="147"/>
      <c r="E601" s="147"/>
      <c r="F601" s="147"/>
      <c r="G601" s="147"/>
      <c r="H601" s="147"/>
      <c r="I601" s="147"/>
      <c r="J601" s="147"/>
    </row>
    <row r="602" spans="1:10" x14ac:dyDescent="0.25">
      <c r="A602" s="157" t="s">
        <v>2044</v>
      </c>
      <c r="B602" s="152" t="s">
        <v>1775</v>
      </c>
      <c r="C602" s="157" t="s">
        <v>1776</v>
      </c>
      <c r="D602" s="157" t="s">
        <v>1777</v>
      </c>
      <c r="E602" s="186" t="s">
        <v>1778</v>
      </c>
      <c r="F602" s="186"/>
      <c r="G602" s="153" t="s">
        <v>1779</v>
      </c>
      <c r="H602" s="152" t="s">
        <v>1780</v>
      </c>
      <c r="I602" s="152" t="s">
        <v>1781</v>
      </c>
      <c r="J602" s="152" t="s">
        <v>89</v>
      </c>
    </row>
    <row r="603" spans="1:10" ht="25.5" x14ac:dyDescent="0.25">
      <c r="A603" s="158" t="s">
        <v>1461</v>
      </c>
      <c r="B603" s="138" t="s">
        <v>1527</v>
      </c>
      <c r="C603" s="158" t="s">
        <v>948</v>
      </c>
      <c r="D603" s="158" t="s">
        <v>1528</v>
      </c>
      <c r="E603" s="187" t="s">
        <v>1844</v>
      </c>
      <c r="F603" s="187"/>
      <c r="G603" s="139" t="s">
        <v>12</v>
      </c>
      <c r="H603" s="140">
        <v>1</v>
      </c>
      <c r="I603" s="141">
        <v>39.39</v>
      </c>
      <c r="J603" s="141">
        <v>39.39</v>
      </c>
    </row>
    <row r="604" spans="1:10" ht="25.5" x14ac:dyDescent="0.25">
      <c r="A604" s="154" t="s">
        <v>949</v>
      </c>
      <c r="B604" s="142" t="s">
        <v>1935</v>
      </c>
      <c r="C604" s="154" t="s">
        <v>8</v>
      </c>
      <c r="D604" s="154" t="s">
        <v>195</v>
      </c>
      <c r="E604" s="188" t="s">
        <v>1784</v>
      </c>
      <c r="F604" s="188"/>
      <c r="G604" s="143" t="s">
        <v>65</v>
      </c>
      <c r="H604" s="144">
        <v>0.65</v>
      </c>
      <c r="I604" s="145">
        <v>21.87</v>
      </c>
      <c r="J604" s="145">
        <v>14.21</v>
      </c>
    </row>
    <row r="605" spans="1:10" ht="25.5" x14ac:dyDescent="0.25">
      <c r="A605" s="154" t="s">
        <v>949</v>
      </c>
      <c r="B605" s="142" t="s">
        <v>1967</v>
      </c>
      <c r="C605" s="154" t="s">
        <v>8</v>
      </c>
      <c r="D605" s="154" t="s">
        <v>194</v>
      </c>
      <c r="E605" s="188" t="s">
        <v>1784</v>
      </c>
      <c r="F605" s="188"/>
      <c r="G605" s="143" t="s">
        <v>65</v>
      </c>
      <c r="H605" s="144">
        <v>0.65</v>
      </c>
      <c r="I605" s="145">
        <v>16.84</v>
      </c>
      <c r="J605" s="145">
        <v>10.94</v>
      </c>
    </row>
    <row r="606" spans="1:10" x14ac:dyDescent="0.25">
      <c r="A606" s="155" t="s">
        <v>950</v>
      </c>
      <c r="B606" s="148" t="s">
        <v>2045</v>
      </c>
      <c r="C606" s="155" t="s">
        <v>948</v>
      </c>
      <c r="D606" s="155" t="s">
        <v>2046</v>
      </c>
      <c r="E606" s="185" t="s">
        <v>1808</v>
      </c>
      <c r="F606" s="185"/>
      <c r="G606" s="149" t="s">
        <v>12</v>
      </c>
      <c r="H606" s="150">
        <v>1.03</v>
      </c>
      <c r="I606" s="151">
        <v>13.83</v>
      </c>
      <c r="J606" s="151">
        <v>14.24</v>
      </c>
    </row>
    <row r="607" spans="1:10" x14ac:dyDescent="0.25">
      <c r="A607" s="156"/>
      <c r="B607" s="156"/>
      <c r="C607" s="156"/>
      <c r="D607" s="156"/>
      <c r="E607" s="156" t="s">
        <v>1792</v>
      </c>
      <c r="F607" s="146">
        <v>18.75</v>
      </c>
      <c r="G607" s="156" t="s">
        <v>1793</v>
      </c>
      <c r="H607" s="146">
        <v>0</v>
      </c>
      <c r="I607" s="156" t="s">
        <v>1794</v>
      </c>
      <c r="J607" s="146">
        <v>18.75</v>
      </c>
    </row>
    <row r="608" spans="1:10" x14ac:dyDescent="0.25">
      <c r="A608" s="156"/>
      <c r="B608" s="156"/>
      <c r="C608" s="156"/>
      <c r="D608" s="156"/>
      <c r="E608" s="156" t="s">
        <v>1795</v>
      </c>
      <c r="F608" s="146">
        <v>0</v>
      </c>
      <c r="G608" s="156"/>
      <c r="H608" s="181" t="s">
        <v>1796</v>
      </c>
      <c r="I608" s="181"/>
      <c r="J608" s="146">
        <v>39.39</v>
      </c>
    </row>
    <row r="609" spans="1:10" x14ac:dyDescent="0.25">
      <c r="A609" s="182" t="s">
        <v>2880</v>
      </c>
      <c r="B609" s="182"/>
      <c r="C609" s="182"/>
      <c r="D609" s="182"/>
      <c r="E609" s="182"/>
      <c r="F609" s="182"/>
      <c r="G609" s="182"/>
      <c r="H609" s="182"/>
      <c r="I609" s="182"/>
      <c r="J609" s="182"/>
    </row>
    <row r="610" spans="1:10" ht="28.5" customHeight="1" thickBot="1" x14ac:dyDescent="0.3">
      <c r="A610" s="183" t="s">
        <v>2929</v>
      </c>
      <c r="B610" s="183"/>
      <c r="C610" s="183"/>
      <c r="D610" s="183"/>
      <c r="E610" s="183"/>
      <c r="F610" s="183"/>
      <c r="G610" s="183"/>
      <c r="H610" s="183"/>
      <c r="I610" s="183"/>
      <c r="J610" s="183"/>
    </row>
    <row r="611" spans="1:10" ht="13.5" thickTop="1" x14ac:dyDescent="0.25">
      <c r="A611" s="147"/>
      <c r="B611" s="147"/>
      <c r="C611" s="147"/>
      <c r="D611" s="147"/>
      <c r="E611" s="147"/>
      <c r="F611" s="147"/>
      <c r="G611" s="147"/>
      <c r="H611" s="147"/>
      <c r="I611" s="147"/>
      <c r="J611" s="147"/>
    </row>
    <row r="612" spans="1:10" x14ac:dyDescent="0.25">
      <c r="A612" s="157" t="s">
        <v>2047</v>
      </c>
      <c r="B612" s="152" t="s">
        <v>1775</v>
      </c>
      <c r="C612" s="157" t="s">
        <v>1776</v>
      </c>
      <c r="D612" s="157" t="s">
        <v>1777</v>
      </c>
      <c r="E612" s="186" t="s">
        <v>1778</v>
      </c>
      <c r="F612" s="186"/>
      <c r="G612" s="153" t="s">
        <v>1779</v>
      </c>
      <c r="H612" s="152" t="s">
        <v>1780</v>
      </c>
      <c r="I612" s="152" t="s">
        <v>1781</v>
      </c>
      <c r="J612" s="152" t="s">
        <v>89</v>
      </c>
    </row>
    <row r="613" spans="1:10" ht="25.5" x14ac:dyDescent="0.25">
      <c r="A613" s="158" t="s">
        <v>1461</v>
      </c>
      <c r="B613" s="138" t="s">
        <v>1529</v>
      </c>
      <c r="C613" s="158" t="s">
        <v>948</v>
      </c>
      <c r="D613" s="158" t="s">
        <v>1530</v>
      </c>
      <c r="E613" s="187" t="s">
        <v>1844</v>
      </c>
      <c r="F613" s="187"/>
      <c r="G613" s="139" t="s">
        <v>198</v>
      </c>
      <c r="H613" s="140">
        <v>1</v>
      </c>
      <c r="I613" s="141">
        <v>34.630000000000003</v>
      </c>
      <c r="J613" s="141">
        <v>34.630000000000003</v>
      </c>
    </row>
    <row r="614" spans="1:10" ht="25.5" x14ac:dyDescent="0.25">
      <c r="A614" s="154" t="s">
        <v>949</v>
      </c>
      <c r="B614" s="142" t="s">
        <v>1935</v>
      </c>
      <c r="C614" s="154" t="s">
        <v>8</v>
      </c>
      <c r="D614" s="154" t="s">
        <v>195</v>
      </c>
      <c r="E614" s="188" t="s">
        <v>1784</v>
      </c>
      <c r="F614" s="188"/>
      <c r="G614" s="143" t="s">
        <v>65</v>
      </c>
      <c r="H614" s="144">
        <v>0.2</v>
      </c>
      <c r="I614" s="145">
        <v>21.87</v>
      </c>
      <c r="J614" s="145">
        <v>4.37</v>
      </c>
    </row>
    <row r="615" spans="1:10" ht="25.5" x14ac:dyDescent="0.25">
      <c r="A615" s="154" t="s">
        <v>949</v>
      </c>
      <c r="B615" s="142" t="s">
        <v>1967</v>
      </c>
      <c r="C615" s="154" t="s">
        <v>8</v>
      </c>
      <c r="D615" s="154" t="s">
        <v>194</v>
      </c>
      <c r="E615" s="188" t="s">
        <v>1784</v>
      </c>
      <c r="F615" s="188"/>
      <c r="G615" s="143" t="s">
        <v>65</v>
      </c>
      <c r="H615" s="144">
        <v>0.2</v>
      </c>
      <c r="I615" s="145">
        <v>16.84</v>
      </c>
      <c r="J615" s="145">
        <v>3.36</v>
      </c>
    </row>
    <row r="616" spans="1:10" x14ac:dyDescent="0.25">
      <c r="A616" s="155" t="s">
        <v>950</v>
      </c>
      <c r="B616" s="148" t="s">
        <v>2048</v>
      </c>
      <c r="C616" s="155" t="s">
        <v>220</v>
      </c>
      <c r="D616" s="155" t="s">
        <v>2049</v>
      </c>
      <c r="E616" s="185" t="s">
        <v>1808</v>
      </c>
      <c r="F616" s="185"/>
      <c r="G616" s="149" t="s">
        <v>218</v>
      </c>
      <c r="H616" s="150">
        <v>1</v>
      </c>
      <c r="I616" s="151">
        <v>26.9</v>
      </c>
      <c r="J616" s="151">
        <v>26.9</v>
      </c>
    </row>
    <row r="617" spans="1:10" x14ac:dyDescent="0.25">
      <c r="A617" s="156"/>
      <c r="B617" s="156"/>
      <c r="C617" s="156"/>
      <c r="D617" s="156"/>
      <c r="E617" s="156" t="s">
        <v>1792</v>
      </c>
      <c r="F617" s="146">
        <v>5.77</v>
      </c>
      <c r="G617" s="156" t="s">
        <v>1793</v>
      </c>
      <c r="H617" s="146">
        <v>0</v>
      </c>
      <c r="I617" s="156" t="s">
        <v>1794</v>
      </c>
      <c r="J617" s="146">
        <v>5.77</v>
      </c>
    </row>
    <row r="618" spans="1:10" ht="13.5" thickBot="1" x14ac:dyDescent="0.3">
      <c r="A618" s="156"/>
      <c r="B618" s="156"/>
      <c r="C618" s="156"/>
      <c r="D618" s="156"/>
      <c r="E618" s="156" t="s">
        <v>1795</v>
      </c>
      <c r="F618" s="146">
        <v>0</v>
      </c>
      <c r="G618" s="156"/>
      <c r="H618" s="181" t="s">
        <v>1796</v>
      </c>
      <c r="I618" s="181"/>
      <c r="J618" s="146">
        <v>34.630000000000003</v>
      </c>
    </row>
    <row r="619" spans="1:10" ht="13.5" thickTop="1" x14ac:dyDescent="0.25">
      <c r="A619" s="147"/>
      <c r="B619" s="147"/>
      <c r="C619" s="147"/>
      <c r="D619" s="147"/>
      <c r="E619" s="147"/>
      <c r="F619" s="147"/>
      <c r="G619" s="147"/>
      <c r="H619" s="147"/>
      <c r="I619" s="147"/>
      <c r="J619" s="147"/>
    </row>
    <row r="620" spans="1:10" x14ac:dyDescent="0.25">
      <c r="A620" s="157" t="s">
        <v>2050</v>
      </c>
      <c r="B620" s="152" t="s">
        <v>1775</v>
      </c>
      <c r="C620" s="157" t="s">
        <v>1776</v>
      </c>
      <c r="D620" s="157" t="s">
        <v>1777</v>
      </c>
      <c r="E620" s="186" t="s">
        <v>1778</v>
      </c>
      <c r="F620" s="186"/>
      <c r="G620" s="153" t="s">
        <v>1779</v>
      </c>
      <c r="H620" s="152" t="s">
        <v>1780</v>
      </c>
      <c r="I620" s="152" t="s">
        <v>1781</v>
      </c>
      <c r="J620" s="152" t="s">
        <v>89</v>
      </c>
    </row>
    <row r="621" spans="1:10" ht="25.5" x14ac:dyDescent="0.25">
      <c r="A621" s="158" t="s">
        <v>1461</v>
      </c>
      <c r="B621" s="138" t="s">
        <v>1531</v>
      </c>
      <c r="C621" s="158" t="s">
        <v>948</v>
      </c>
      <c r="D621" s="158" t="s">
        <v>1532</v>
      </c>
      <c r="E621" s="187">
        <v>7</v>
      </c>
      <c r="F621" s="187"/>
      <c r="G621" s="139" t="s">
        <v>953</v>
      </c>
      <c r="H621" s="140">
        <v>1</v>
      </c>
      <c r="I621" s="141">
        <v>13.02</v>
      </c>
      <c r="J621" s="141">
        <v>13.02</v>
      </c>
    </row>
    <row r="622" spans="1:10" ht="25.5" x14ac:dyDescent="0.25">
      <c r="A622" s="154" t="s">
        <v>949</v>
      </c>
      <c r="B622" s="142" t="s">
        <v>1935</v>
      </c>
      <c r="C622" s="154" t="s">
        <v>8</v>
      </c>
      <c r="D622" s="154" t="s">
        <v>195</v>
      </c>
      <c r="E622" s="188" t="s">
        <v>1784</v>
      </c>
      <c r="F622" s="188"/>
      <c r="G622" s="143" t="s">
        <v>65</v>
      </c>
      <c r="H622" s="144">
        <v>0.25</v>
      </c>
      <c r="I622" s="145">
        <v>21.87</v>
      </c>
      <c r="J622" s="145">
        <v>5.46</v>
      </c>
    </row>
    <row r="623" spans="1:10" ht="25.5" x14ac:dyDescent="0.25">
      <c r="A623" s="154" t="s">
        <v>949</v>
      </c>
      <c r="B623" s="142" t="s">
        <v>1967</v>
      </c>
      <c r="C623" s="154" t="s">
        <v>8</v>
      </c>
      <c r="D623" s="154" t="s">
        <v>194</v>
      </c>
      <c r="E623" s="188" t="s">
        <v>1784</v>
      </c>
      <c r="F623" s="188"/>
      <c r="G623" s="143" t="s">
        <v>65</v>
      </c>
      <c r="H623" s="144">
        <v>0.25</v>
      </c>
      <c r="I623" s="145">
        <v>16.84</v>
      </c>
      <c r="J623" s="145">
        <v>4.21</v>
      </c>
    </row>
    <row r="624" spans="1:10" ht="25.5" x14ac:dyDescent="0.25">
      <c r="A624" s="155" t="s">
        <v>950</v>
      </c>
      <c r="B624" s="148" t="s">
        <v>2051</v>
      </c>
      <c r="C624" s="155" t="s">
        <v>737</v>
      </c>
      <c r="D624" s="155" t="s">
        <v>2052</v>
      </c>
      <c r="E624" s="185" t="s">
        <v>1808</v>
      </c>
      <c r="F624" s="185"/>
      <c r="G624" s="149" t="s">
        <v>218</v>
      </c>
      <c r="H624" s="150">
        <v>1</v>
      </c>
      <c r="I624" s="151">
        <v>3.35</v>
      </c>
      <c r="J624" s="151">
        <v>3.35</v>
      </c>
    </row>
    <row r="625" spans="1:10" x14ac:dyDescent="0.25">
      <c r="A625" s="156"/>
      <c r="B625" s="156"/>
      <c r="C625" s="156"/>
      <c r="D625" s="156"/>
      <c r="E625" s="156" t="s">
        <v>1792</v>
      </c>
      <c r="F625" s="146">
        <v>7.21</v>
      </c>
      <c r="G625" s="156" t="s">
        <v>1793</v>
      </c>
      <c r="H625" s="146">
        <v>0</v>
      </c>
      <c r="I625" s="156" t="s">
        <v>1794</v>
      </c>
      <c r="J625" s="146">
        <v>7.21</v>
      </c>
    </row>
    <row r="626" spans="1:10" ht="13.5" thickBot="1" x14ac:dyDescent="0.3">
      <c r="A626" s="156"/>
      <c r="B626" s="156"/>
      <c r="C626" s="156"/>
      <c r="D626" s="156"/>
      <c r="E626" s="156" t="s">
        <v>1795</v>
      </c>
      <c r="F626" s="146">
        <v>0</v>
      </c>
      <c r="G626" s="156"/>
      <c r="H626" s="181" t="s">
        <v>1796</v>
      </c>
      <c r="I626" s="181"/>
      <c r="J626" s="146">
        <v>13.02</v>
      </c>
    </row>
    <row r="627" spans="1:10" ht="13.5" thickTop="1" x14ac:dyDescent="0.25">
      <c r="A627" s="147"/>
      <c r="B627" s="147"/>
      <c r="C627" s="147"/>
      <c r="D627" s="147"/>
      <c r="E627" s="147"/>
      <c r="F627" s="147"/>
      <c r="G627" s="147"/>
      <c r="H627" s="147"/>
      <c r="I627" s="147"/>
      <c r="J627" s="147"/>
    </row>
    <row r="628" spans="1:10" x14ac:dyDescent="0.25">
      <c r="A628" s="157" t="s">
        <v>2053</v>
      </c>
      <c r="B628" s="152" t="s">
        <v>1775</v>
      </c>
      <c r="C628" s="157" t="s">
        <v>1776</v>
      </c>
      <c r="D628" s="157" t="s">
        <v>1777</v>
      </c>
      <c r="E628" s="186" t="s">
        <v>1778</v>
      </c>
      <c r="F628" s="186"/>
      <c r="G628" s="153" t="s">
        <v>1779</v>
      </c>
      <c r="H628" s="152" t="s">
        <v>1780</v>
      </c>
      <c r="I628" s="152" t="s">
        <v>1781</v>
      </c>
      <c r="J628" s="152" t="s">
        <v>89</v>
      </c>
    </row>
    <row r="629" spans="1:10" ht="25.5" x14ac:dyDescent="0.25">
      <c r="A629" s="158" t="s">
        <v>1461</v>
      </c>
      <c r="B629" s="138" t="s">
        <v>1533</v>
      </c>
      <c r="C629" s="158" t="s">
        <v>948</v>
      </c>
      <c r="D629" s="158" t="s">
        <v>1534</v>
      </c>
      <c r="E629" s="187">
        <v>7</v>
      </c>
      <c r="F629" s="187"/>
      <c r="G629" s="139" t="s">
        <v>953</v>
      </c>
      <c r="H629" s="140">
        <v>1</v>
      </c>
      <c r="I629" s="141">
        <v>13.14</v>
      </c>
      <c r="J629" s="141">
        <v>13.14</v>
      </c>
    </row>
    <row r="630" spans="1:10" ht="25.5" x14ac:dyDescent="0.25">
      <c r="A630" s="154" t="s">
        <v>949</v>
      </c>
      <c r="B630" s="142" t="s">
        <v>1935</v>
      </c>
      <c r="C630" s="154" t="s">
        <v>8</v>
      </c>
      <c r="D630" s="154" t="s">
        <v>195</v>
      </c>
      <c r="E630" s="188" t="s">
        <v>1784</v>
      </c>
      <c r="F630" s="188"/>
      <c r="G630" s="143" t="s">
        <v>65</v>
      </c>
      <c r="H630" s="144">
        <v>0.25</v>
      </c>
      <c r="I630" s="145">
        <v>21.87</v>
      </c>
      <c r="J630" s="145">
        <v>5.46</v>
      </c>
    </row>
    <row r="631" spans="1:10" ht="25.5" x14ac:dyDescent="0.25">
      <c r="A631" s="154" t="s">
        <v>949</v>
      </c>
      <c r="B631" s="142" t="s">
        <v>1967</v>
      </c>
      <c r="C631" s="154" t="s">
        <v>8</v>
      </c>
      <c r="D631" s="154" t="s">
        <v>194</v>
      </c>
      <c r="E631" s="188" t="s">
        <v>1784</v>
      </c>
      <c r="F631" s="188"/>
      <c r="G631" s="143" t="s">
        <v>65</v>
      </c>
      <c r="H631" s="144">
        <v>0.25</v>
      </c>
      <c r="I631" s="145">
        <v>16.84</v>
      </c>
      <c r="J631" s="145">
        <v>4.21</v>
      </c>
    </row>
    <row r="632" spans="1:10" ht="25.5" x14ac:dyDescent="0.25">
      <c r="A632" s="155" t="s">
        <v>950</v>
      </c>
      <c r="B632" s="148" t="s">
        <v>2054</v>
      </c>
      <c r="C632" s="155" t="s">
        <v>774</v>
      </c>
      <c r="D632" s="155" t="s">
        <v>2055</v>
      </c>
      <c r="E632" s="185" t="s">
        <v>1808</v>
      </c>
      <c r="F632" s="185"/>
      <c r="G632" s="149" t="s">
        <v>198</v>
      </c>
      <c r="H632" s="150">
        <v>1</v>
      </c>
      <c r="I632" s="151">
        <v>3.47</v>
      </c>
      <c r="J632" s="151">
        <v>3.47</v>
      </c>
    </row>
    <row r="633" spans="1:10" x14ac:dyDescent="0.25">
      <c r="A633" s="156"/>
      <c r="B633" s="156"/>
      <c r="C633" s="156"/>
      <c r="D633" s="156"/>
      <c r="E633" s="156" t="s">
        <v>1792</v>
      </c>
      <c r="F633" s="146">
        <v>7.21</v>
      </c>
      <c r="G633" s="156" t="s">
        <v>1793</v>
      </c>
      <c r="H633" s="146">
        <v>0</v>
      </c>
      <c r="I633" s="156" t="s">
        <v>1794</v>
      </c>
      <c r="J633" s="146">
        <v>7.21</v>
      </c>
    </row>
    <row r="634" spans="1:10" ht="13.5" thickBot="1" x14ac:dyDescent="0.3">
      <c r="A634" s="156"/>
      <c r="B634" s="156"/>
      <c r="C634" s="156"/>
      <c r="D634" s="156"/>
      <c r="E634" s="156" t="s">
        <v>1795</v>
      </c>
      <c r="F634" s="146">
        <v>0</v>
      </c>
      <c r="G634" s="156"/>
      <c r="H634" s="181" t="s">
        <v>1796</v>
      </c>
      <c r="I634" s="181"/>
      <c r="J634" s="146">
        <v>13.14</v>
      </c>
    </row>
    <row r="635" spans="1:10" ht="13.5" thickTop="1" x14ac:dyDescent="0.25">
      <c r="A635" s="147"/>
      <c r="B635" s="147"/>
      <c r="C635" s="147"/>
      <c r="D635" s="147"/>
      <c r="E635" s="147"/>
      <c r="F635" s="147"/>
      <c r="G635" s="147"/>
      <c r="H635" s="147"/>
      <c r="I635" s="147"/>
      <c r="J635" s="147"/>
    </row>
    <row r="636" spans="1:10" x14ac:dyDescent="0.25">
      <c r="A636" s="157" t="s">
        <v>2056</v>
      </c>
      <c r="B636" s="152" t="s">
        <v>1775</v>
      </c>
      <c r="C636" s="157" t="s">
        <v>1776</v>
      </c>
      <c r="D636" s="157" t="s">
        <v>1777</v>
      </c>
      <c r="E636" s="186" t="s">
        <v>1778</v>
      </c>
      <c r="F636" s="186"/>
      <c r="G636" s="153" t="s">
        <v>1779</v>
      </c>
      <c r="H636" s="152" t="s">
        <v>1780</v>
      </c>
      <c r="I636" s="152" t="s">
        <v>1781</v>
      </c>
      <c r="J636" s="152" t="s">
        <v>89</v>
      </c>
    </row>
    <row r="637" spans="1:10" ht="51" x14ac:dyDescent="0.25">
      <c r="A637" s="158" t="s">
        <v>1461</v>
      </c>
      <c r="B637" s="138" t="s">
        <v>1535</v>
      </c>
      <c r="C637" s="158" t="s">
        <v>948</v>
      </c>
      <c r="D637" s="158" t="s">
        <v>1536</v>
      </c>
      <c r="E637" s="187" t="s">
        <v>1844</v>
      </c>
      <c r="F637" s="187"/>
      <c r="G637" s="139" t="s">
        <v>198</v>
      </c>
      <c r="H637" s="140">
        <v>1</v>
      </c>
      <c r="I637" s="141">
        <v>37458.17</v>
      </c>
      <c r="J637" s="141">
        <v>37458.17</v>
      </c>
    </row>
    <row r="638" spans="1:10" ht="89.25" x14ac:dyDescent="0.25">
      <c r="A638" s="154" t="s">
        <v>949</v>
      </c>
      <c r="B638" s="142" t="s">
        <v>1938</v>
      </c>
      <c r="C638" s="154" t="s">
        <v>8</v>
      </c>
      <c r="D638" s="154" t="s">
        <v>219</v>
      </c>
      <c r="E638" s="188" t="s">
        <v>1811</v>
      </c>
      <c r="F638" s="188"/>
      <c r="G638" s="143" t="s">
        <v>185</v>
      </c>
      <c r="H638" s="144">
        <v>0.41110000000000002</v>
      </c>
      <c r="I638" s="145">
        <v>231.97</v>
      </c>
      <c r="J638" s="145">
        <v>95.36</v>
      </c>
    </row>
    <row r="639" spans="1:10" ht="25.5" x14ac:dyDescent="0.25">
      <c r="A639" s="154" t="s">
        <v>949</v>
      </c>
      <c r="B639" s="142" t="s">
        <v>1967</v>
      </c>
      <c r="C639" s="154" t="s">
        <v>8</v>
      </c>
      <c r="D639" s="154" t="s">
        <v>194</v>
      </c>
      <c r="E639" s="188" t="s">
        <v>1784</v>
      </c>
      <c r="F639" s="188"/>
      <c r="G639" s="143" t="s">
        <v>65</v>
      </c>
      <c r="H639" s="144">
        <v>10.300800000000001</v>
      </c>
      <c r="I639" s="145">
        <v>16.84</v>
      </c>
      <c r="J639" s="145">
        <v>173.46</v>
      </c>
    </row>
    <row r="640" spans="1:10" ht="25.5" x14ac:dyDescent="0.25">
      <c r="A640" s="154" t="s">
        <v>949</v>
      </c>
      <c r="B640" s="142" t="s">
        <v>1935</v>
      </c>
      <c r="C640" s="154" t="s">
        <v>8</v>
      </c>
      <c r="D640" s="154" t="s">
        <v>195</v>
      </c>
      <c r="E640" s="188" t="s">
        <v>1784</v>
      </c>
      <c r="F640" s="188"/>
      <c r="G640" s="143" t="s">
        <v>65</v>
      </c>
      <c r="H640" s="144">
        <v>10.300800000000001</v>
      </c>
      <c r="I640" s="145">
        <v>21.87</v>
      </c>
      <c r="J640" s="145">
        <v>225.27</v>
      </c>
    </row>
    <row r="641" spans="1:10" ht="25.5" x14ac:dyDescent="0.25">
      <c r="A641" s="155" t="s">
        <v>950</v>
      </c>
      <c r="B641" s="148" t="s">
        <v>2057</v>
      </c>
      <c r="C641" s="155" t="s">
        <v>737</v>
      </c>
      <c r="D641" s="155" t="s">
        <v>2058</v>
      </c>
      <c r="E641" s="185" t="s">
        <v>1808</v>
      </c>
      <c r="F641" s="185"/>
      <c r="G641" s="149" t="s">
        <v>218</v>
      </c>
      <c r="H641" s="150">
        <v>1</v>
      </c>
      <c r="I641" s="151">
        <v>36964.080000000002</v>
      </c>
      <c r="J641" s="151">
        <v>36964.080000000002</v>
      </c>
    </row>
    <row r="642" spans="1:10" x14ac:dyDescent="0.25">
      <c r="A642" s="156"/>
      <c r="B642" s="156"/>
      <c r="C642" s="156"/>
      <c r="D642" s="156"/>
      <c r="E642" s="156" t="s">
        <v>1792</v>
      </c>
      <c r="F642" s="146">
        <v>303.75</v>
      </c>
      <c r="G642" s="156" t="s">
        <v>1793</v>
      </c>
      <c r="H642" s="146">
        <v>0</v>
      </c>
      <c r="I642" s="156" t="s">
        <v>1794</v>
      </c>
      <c r="J642" s="146">
        <v>303.75</v>
      </c>
    </row>
    <row r="643" spans="1:10" ht="13.5" thickBot="1" x14ac:dyDescent="0.3">
      <c r="A643" s="156"/>
      <c r="B643" s="156"/>
      <c r="C643" s="156"/>
      <c r="D643" s="156"/>
      <c r="E643" s="156" t="s">
        <v>1795</v>
      </c>
      <c r="F643" s="146">
        <v>0</v>
      </c>
      <c r="G643" s="156"/>
      <c r="H643" s="181" t="s">
        <v>1796</v>
      </c>
      <c r="I643" s="181"/>
      <c r="J643" s="146">
        <v>37458.17</v>
      </c>
    </row>
    <row r="644" spans="1:10" ht="13.5" thickTop="1" x14ac:dyDescent="0.25">
      <c r="A644" s="147"/>
      <c r="B644" s="147"/>
      <c r="C644" s="147"/>
      <c r="D644" s="147"/>
      <c r="E644" s="147"/>
      <c r="F644" s="147"/>
      <c r="G644" s="147"/>
      <c r="H644" s="147"/>
      <c r="I644" s="147"/>
      <c r="J644" s="147"/>
    </row>
    <row r="645" spans="1:10" x14ac:dyDescent="0.25">
      <c r="A645" s="157" t="s">
        <v>2059</v>
      </c>
      <c r="B645" s="152" t="s">
        <v>1775</v>
      </c>
      <c r="C645" s="157" t="s">
        <v>1776</v>
      </c>
      <c r="D645" s="157" t="s">
        <v>1777</v>
      </c>
      <c r="E645" s="186" t="s">
        <v>1778</v>
      </c>
      <c r="F645" s="186"/>
      <c r="G645" s="153" t="s">
        <v>1779</v>
      </c>
      <c r="H645" s="152" t="s">
        <v>1780</v>
      </c>
      <c r="I645" s="152" t="s">
        <v>1781</v>
      </c>
      <c r="J645" s="152" t="s">
        <v>89</v>
      </c>
    </row>
    <row r="646" spans="1:10" ht="38.25" x14ac:dyDescent="0.25">
      <c r="A646" s="158" t="s">
        <v>1461</v>
      </c>
      <c r="B646" s="138" t="s">
        <v>1537</v>
      </c>
      <c r="C646" s="158" t="s">
        <v>948</v>
      </c>
      <c r="D646" s="158" t="s">
        <v>1538</v>
      </c>
      <c r="E646" s="187" t="s">
        <v>1844</v>
      </c>
      <c r="F646" s="187"/>
      <c r="G646" s="139" t="s">
        <v>198</v>
      </c>
      <c r="H646" s="140">
        <v>1</v>
      </c>
      <c r="I646" s="141">
        <v>4619.83</v>
      </c>
      <c r="J646" s="141">
        <v>4619.83</v>
      </c>
    </row>
    <row r="647" spans="1:10" ht="25.5" x14ac:dyDescent="0.25">
      <c r="A647" s="154" t="s">
        <v>949</v>
      </c>
      <c r="B647" s="142" t="s">
        <v>1967</v>
      </c>
      <c r="C647" s="154" t="s">
        <v>8</v>
      </c>
      <c r="D647" s="154" t="s">
        <v>194</v>
      </c>
      <c r="E647" s="188" t="s">
        <v>1784</v>
      </c>
      <c r="F647" s="188"/>
      <c r="G647" s="143" t="s">
        <v>65</v>
      </c>
      <c r="H647" s="144">
        <v>1.3231999999999999</v>
      </c>
      <c r="I647" s="145">
        <v>16.84</v>
      </c>
      <c r="J647" s="145">
        <v>22.28</v>
      </c>
    </row>
    <row r="648" spans="1:10" ht="25.5" x14ac:dyDescent="0.25">
      <c r="A648" s="154" t="s">
        <v>949</v>
      </c>
      <c r="B648" s="142" t="s">
        <v>1935</v>
      </c>
      <c r="C648" s="154" t="s">
        <v>8</v>
      </c>
      <c r="D648" s="154" t="s">
        <v>195</v>
      </c>
      <c r="E648" s="188" t="s">
        <v>1784</v>
      </c>
      <c r="F648" s="188"/>
      <c r="G648" s="143" t="s">
        <v>65</v>
      </c>
      <c r="H648" s="144">
        <v>1.3231999999999999</v>
      </c>
      <c r="I648" s="145">
        <v>21.87</v>
      </c>
      <c r="J648" s="145">
        <v>28.93</v>
      </c>
    </row>
    <row r="649" spans="1:10" ht="51" x14ac:dyDescent="0.25">
      <c r="A649" s="155" t="s">
        <v>950</v>
      </c>
      <c r="B649" s="148" t="s">
        <v>2060</v>
      </c>
      <c r="C649" s="155" t="s">
        <v>8</v>
      </c>
      <c r="D649" s="155" t="s">
        <v>2061</v>
      </c>
      <c r="E649" s="185" t="s">
        <v>1808</v>
      </c>
      <c r="F649" s="185"/>
      <c r="G649" s="149" t="s">
        <v>198</v>
      </c>
      <c r="H649" s="150">
        <v>3</v>
      </c>
      <c r="I649" s="151">
        <v>8.83</v>
      </c>
      <c r="J649" s="151">
        <v>26.49</v>
      </c>
    </row>
    <row r="650" spans="1:10" ht="38.25" x14ac:dyDescent="0.25">
      <c r="A650" s="155" t="s">
        <v>950</v>
      </c>
      <c r="B650" s="148" t="s">
        <v>2062</v>
      </c>
      <c r="C650" s="155" t="s">
        <v>8</v>
      </c>
      <c r="D650" s="155" t="s">
        <v>2063</v>
      </c>
      <c r="E650" s="185" t="s">
        <v>1808</v>
      </c>
      <c r="F650" s="185"/>
      <c r="G650" s="149" t="s">
        <v>198</v>
      </c>
      <c r="H650" s="150">
        <v>1</v>
      </c>
      <c r="I650" s="151">
        <v>4542.13</v>
      </c>
      <c r="J650" s="151">
        <v>4542.13</v>
      </c>
    </row>
    <row r="651" spans="1:10" x14ac:dyDescent="0.25">
      <c r="A651" s="156"/>
      <c r="B651" s="156"/>
      <c r="C651" s="156"/>
      <c r="D651" s="156"/>
      <c r="E651" s="156" t="s">
        <v>1792</v>
      </c>
      <c r="F651" s="146">
        <v>38.19</v>
      </c>
      <c r="G651" s="156" t="s">
        <v>1793</v>
      </c>
      <c r="H651" s="146">
        <v>0</v>
      </c>
      <c r="I651" s="156" t="s">
        <v>1794</v>
      </c>
      <c r="J651" s="146">
        <v>38.19</v>
      </c>
    </row>
    <row r="652" spans="1:10" ht="13.5" thickBot="1" x14ac:dyDescent="0.3">
      <c r="A652" s="156"/>
      <c r="B652" s="156"/>
      <c r="C652" s="156"/>
      <c r="D652" s="156"/>
      <c r="E652" s="156" t="s">
        <v>1795</v>
      </c>
      <c r="F652" s="146">
        <v>0</v>
      </c>
      <c r="G652" s="156"/>
      <c r="H652" s="181" t="s">
        <v>1796</v>
      </c>
      <c r="I652" s="181"/>
      <c r="J652" s="146">
        <v>4619.83</v>
      </c>
    </row>
    <row r="653" spans="1:10" ht="13.5" thickTop="1" x14ac:dyDescent="0.25">
      <c r="A653" s="147"/>
      <c r="B653" s="147"/>
      <c r="C653" s="147"/>
      <c r="D653" s="147"/>
      <c r="E653" s="147"/>
      <c r="F653" s="147"/>
      <c r="G653" s="147"/>
      <c r="H653" s="147"/>
      <c r="I653" s="147"/>
      <c r="J653" s="147"/>
    </row>
    <row r="654" spans="1:10" x14ac:dyDescent="0.25">
      <c r="A654" s="157" t="s">
        <v>2064</v>
      </c>
      <c r="B654" s="152" t="s">
        <v>1775</v>
      </c>
      <c r="C654" s="157" t="s">
        <v>1776</v>
      </c>
      <c r="D654" s="157" t="s">
        <v>1777</v>
      </c>
      <c r="E654" s="186" t="s">
        <v>1778</v>
      </c>
      <c r="F654" s="186"/>
      <c r="G654" s="153" t="s">
        <v>1779</v>
      </c>
      <c r="H654" s="152" t="s">
        <v>1780</v>
      </c>
      <c r="I654" s="152" t="s">
        <v>1781</v>
      </c>
      <c r="J654" s="152" t="s">
        <v>89</v>
      </c>
    </row>
    <row r="655" spans="1:10" ht="51" x14ac:dyDescent="0.25">
      <c r="A655" s="158" t="s">
        <v>1461</v>
      </c>
      <c r="B655" s="138" t="s">
        <v>1539</v>
      </c>
      <c r="C655" s="158" t="s">
        <v>948</v>
      </c>
      <c r="D655" s="158" t="s">
        <v>1540</v>
      </c>
      <c r="E655" s="187" t="s">
        <v>1844</v>
      </c>
      <c r="F655" s="187"/>
      <c r="G655" s="139" t="s">
        <v>198</v>
      </c>
      <c r="H655" s="140">
        <v>1</v>
      </c>
      <c r="I655" s="141">
        <v>76</v>
      </c>
      <c r="J655" s="141">
        <v>76</v>
      </c>
    </row>
    <row r="656" spans="1:10" ht="25.5" x14ac:dyDescent="0.25">
      <c r="A656" s="154" t="s">
        <v>949</v>
      </c>
      <c r="B656" s="142" t="s">
        <v>1967</v>
      </c>
      <c r="C656" s="154" t="s">
        <v>8</v>
      </c>
      <c r="D656" s="154" t="s">
        <v>194</v>
      </c>
      <c r="E656" s="188" t="s">
        <v>1784</v>
      </c>
      <c r="F656" s="188"/>
      <c r="G656" s="143" t="s">
        <v>65</v>
      </c>
      <c r="H656" s="144">
        <v>0.5</v>
      </c>
      <c r="I656" s="145">
        <v>16.84</v>
      </c>
      <c r="J656" s="145">
        <v>8.42</v>
      </c>
    </row>
    <row r="657" spans="1:10" ht="25.5" x14ac:dyDescent="0.25">
      <c r="A657" s="154" t="s">
        <v>949</v>
      </c>
      <c r="B657" s="142" t="s">
        <v>1935</v>
      </c>
      <c r="C657" s="154" t="s">
        <v>8</v>
      </c>
      <c r="D657" s="154" t="s">
        <v>195</v>
      </c>
      <c r="E657" s="188" t="s">
        <v>1784</v>
      </c>
      <c r="F657" s="188"/>
      <c r="G657" s="143" t="s">
        <v>65</v>
      </c>
      <c r="H657" s="144">
        <v>0.5</v>
      </c>
      <c r="I657" s="145">
        <v>21.87</v>
      </c>
      <c r="J657" s="145">
        <v>10.93</v>
      </c>
    </row>
    <row r="658" spans="1:10" ht="25.5" x14ac:dyDescent="0.25">
      <c r="A658" s="155" t="s">
        <v>950</v>
      </c>
      <c r="B658" s="148" t="s">
        <v>2065</v>
      </c>
      <c r="C658" s="155" t="s">
        <v>220</v>
      </c>
      <c r="D658" s="155" t="s">
        <v>2066</v>
      </c>
      <c r="E658" s="185" t="s">
        <v>1808</v>
      </c>
      <c r="F658" s="185"/>
      <c r="G658" s="149" t="s">
        <v>953</v>
      </c>
      <c r="H658" s="150">
        <v>1</v>
      </c>
      <c r="I658" s="151">
        <v>56.65</v>
      </c>
      <c r="J658" s="151">
        <v>56.65</v>
      </c>
    </row>
    <row r="659" spans="1:10" x14ac:dyDescent="0.25">
      <c r="A659" s="156"/>
      <c r="B659" s="156"/>
      <c r="C659" s="156"/>
      <c r="D659" s="156"/>
      <c r="E659" s="156" t="s">
        <v>1792</v>
      </c>
      <c r="F659" s="146">
        <v>14.430000000000001</v>
      </c>
      <c r="G659" s="156" t="s">
        <v>1793</v>
      </c>
      <c r="H659" s="146">
        <v>0</v>
      </c>
      <c r="I659" s="156" t="s">
        <v>1794</v>
      </c>
      <c r="J659" s="146">
        <v>14.430000000000001</v>
      </c>
    </row>
    <row r="660" spans="1:10" ht="13.5" thickBot="1" x14ac:dyDescent="0.3">
      <c r="A660" s="156"/>
      <c r="B660" s="156"/>
      <c r="C660" s="156"/>
      <c r="D660" s="156"/>
      <c r="E660" s="156" t="s">
        <v>1795</v>
      </c>
      <c r="F660" s="146">
        <v>0</v>
      </c>
      <c r="G660" s="156"/>
      <c r="H660" s="181" t="s">
        <v>1796</v>
      </c>
      <c r="I660" s="181"/>
      <c r="J660" s="146">
        <v>76</v>
      </c>
    </row>
    <row r="661" spans="1:10" ht="13.5" thickTop="1" x14ac:dyDescent="0.25">
      <c r="A661" s="147"/>
      <c r="B661" s="147"/>
      <c r="C661" s="147"/>
      <c r="D661" s="147"/>
      <c r="E661" s="147"/>
      <c r="F661" s="147"/>
      <c r="G661" s="147"/>
      <c r="H661" s="147"/>
      <c r="I661" s="147"/>
      <c r="J661" s="147"/>
    </row>
    <row r="662" spans="1:10" x14ac:dyDescent="0.25">
      <c r="A662" s="157" t="s">
        <v>2067</v>
      </c>
      <c r="B662" s="152" t="s">
        <v>1775</v>
      </c>
      <c r="C662" s="157" t="s">
        <v>1776</v>
      </c>
      <c r="D662" s="157" t="s">
        <v>1777</v>
      </c>
      <c r="E662" s="186" t="s">
        <v>1778</v>
      </c>
      <c r="F662" s="186"/>
      <c r="G662" s="153" t="s">
        <v>1779</v>
      </c>
      <c r="H662" s="152" t="s">
        <v>1780</v>
      </c>
      <c r="I662" s="152" t="s">
        <v>1781</v>
      </c>
      <c r="J662" s="152" t="s">
        <v>89</v>
      </c>
    </row>
    <row r="663" spans="1:10" ht="25.5" x14ac:dyDescent="0.25">
      <c r="A663" s="158" t="s">
        <v>1461</v>
      </c>
      <c r="B663" s="138" t="s">
        <v>1541</v>
      </c>
      <c r="C663" s="158" t="s">
        <v>948</v>
      </c>
      <c r="D663" s="158" t="s">
        <v>1542</v>
      </c>
      <c r="E663" s="187">
        <v>36.03</v>
      </c>
      <c r="F663" s="187"/>
      <c r="G663" s="139" t="s">
        <v>198</v>
      </c>
      <c r="H663" s="140">
        <v>1</v>
      </c>
      <c r="I663" s="141">
        <v>290.49</v>
      </c>
      <c r="J663" s="141">
        <v>290.49</v>
      </c>
    </row>
    <row r="664" spans="1:10" ht="25.5" x14ac:dyDescent="0.25">
      <c r="A664" s="154" t="s">
        <v>949</v>
      </c>
      <c r="B664" s="142" t="s">
        <v>1935</v>
      </c>
      <c r="C664" s="154" t="s">
        <v>8</v>
      </c>
      <c r="D664" s="154" t="s">
        <v>195</v>
      </c>
      <c r="E664" s="188" t="s">
        <v>1784</v>
      </c>
      <c r="F664" s="188"/>
      <c r="G664" s="143" t="s">
        <v>65</v>
      </c>
      <c r="H664" s="144">
        <v>2</v>
      </c>
      <c r="I664" s="145">
        <v>21.87</v>
      </c>
      <c r="J664" s="145">
        <v>43.74</v>
      </c>
    </row>
    <row r="665" spans="1:10" ht="25.5" x14ac:dyDescent="0.25">
      <c r="A665" s="154" t="s">
        <v>949</v>
      </c>
      <c r="B665" s="142" t="s">
        <v>1967</v>
      </c>
      <c r="C665" s="154" t="s">
        <v>8</v>
      </c>
      <c r="D665" s="154" t="s">
        <v>194</v>
      </c>
      <c r="E665" s="188" t="s">
        <v>1784</v>
      </c>
      <c r="F665" s="188"/>
      <c r="G665" s="143" t="s">
        <v>65</v>
      </c>
      <c r="H665" s="144">
        <v>4</v>
      </c>
      <c r="I665" s="145">
        <v>16.84</v>
      </c>
      <c r="J665" s="145">
        <v>67.36</v>
      </c>
    </row>
    <row r="666" spans="1:10" ht="25.5" x14ac:dyDescent="0.25">
      <c r="A666" s="154" t="s">
        <v>949</v>
      </c>
      <c r="B666" s="142" t="s">
        <v>2068</v>
      </c>
      <c r="C666" s="154" t="s">
        <v>8</v>
      </c>
      <c r="D666" s="154" t="s">
        <v>2069</v>
      </c>
      <c r="E666" s="188" t="s">
        <v>1784</v>
      </c>
      <c r="F666" s="188"/>
      <c r="G666" s="143" t="s">
        <v>65</v>
      </c>
      <c r="H666" s="144">
        <v>0.5</v>
      </c>
      <c r="I666" s="145">
        <v>21.97</v>
      </c>
      <c r="J666" s="145">
        <v>10.98</v>
      </c>
    </row>
    <row r="667" spans="1:10" ht="38.25" x14ac:dyDescent="0.25">
      <c r="A667" s="155" t="s">
        <v>950</v>
      </c>
      <c r="B667" s="148" t="s">
        <v>2070</v>
      </c>
      <c r="C667" s="155" t="s">
        <v>759</v>
      </c>
      <c r="D667" s="155" t="s">
        <v>2071</v>
      </c>
      <c r="E667" s="185" t="s">
        <v>1808</v>
      </c>
      <c r="F667" s="185"/>
      <c r="G667" s="149" t="s">
        <v>198</v>
      </c>
      <c r="H667" s="150">
        <v>1</v>
      </c>
      <c r="I667" s="151">
        <v>168.41</v>
      </c>
      <c r="J667" s="151">
        <v>168.41</v>
      </c>
    </row>
    <row r="668" spans="1:10" x14ac:dyDescent="0.25">
      <c r="A668" s="156"/>
      <c r="B668" s="156"/>
      <c r="C668" s="156"/>
      <c r="D668" s="156"/>
      <c r="E668" s="156" t="s">
        <v>1792</v>
      </c>
      <c r="F668" s="146">
        <v>90.1</v>
      </c>
      <c r="G668" s="156" t="s">
        <v>1793</v>
      </c>
      <c r="H668" s="146">
        <v>0</v>
      </c>
      <c r="I668" s="156" t="s">
        <v>1794</v>
      </c>
      <c r="J668" s="146">
        <v>90.1</v>
      </c>
    </row>
    <row r="669" spans="1:10" ht="13.5" thickBot="1" x14ac:dyDescent="0.3">
      <c r="A669" s="156"/>
      <c r="B669" s="156"/>
      <c r="C669" s="156"/>
      <c r="D669" s="156"/>
      <c r="E669" s="156" t="s">
        <v>1795</v>
      </c>
      <c r="F669" s="146">
        <v>0</v>
      </c>
      <c r="G669" s="156"/>
      <c r="H669" s="181" t="s">
        <v>1796</v>
      </c>
      <c r="I669" s="181"/>
      <c r="J669" s="146">
        <v>290.49</v>
      </c>
    </row>
    <row r="670" spans="1:10" ht="13.5" thickTop="1" x14ac:dyDescent="0.25">
      <c r="A670" s="147"/>
      <c r="B670" s="147"/>
      <c r="C670" s="147"/>
      <c r="D670" s="147"/>
      <c r="E670" s="147"/>
      <c r="F670" s="147"/>
      <c r="G670" s="147"/>
      <c r="H670" s="147"/>
      <c r="I670" s="147"/>
      <c r="J670" s="147"/>
    </row>
    <row r="671" spans="1:10" x14ac:dyDescent="0.25">
      <c r="A671" s="157" t="s">
        <v>2072</v>
      </c>
      <c r="B671" s="152" t="s">
        <v>1775</v>
      </c>
      <c r="C671" s="157" t="s">
        <v>1776</v>
      </c>
      <c r="D671" s="157" t="s">
        <v>1777</v>
      </c>
      <c r="E671" s="186" t="s">
        <v>1778</v>
      </c>
      <c r="F671" s="186"/>
      <c r="G671" s="153" t="s">
        <v>1779</v>
      </c>
      <c r="H671" s="152" t="s">
        <v>1780</v>
      </c>
      <c r="I671" s="152" t="s">
        <v>1781</v>
      </c>
      <c r="J671" s="152" t="s">
        <v>89</v>
      </c>
    </row>
    <row r="672" spans="1:10" ht="25.5" x14ac:dyDescent="0.25">
      <c r="A672" s="158" t="s">
        <v>1461</v>
      </c>
      <c r="B672" s="138" t="s">
        <v>985</v>
      </c>
      <c r="C672" s="158" t="s">
        <v>948</v>
      </c>
      <c r="D672" s="158" t="s">
        <v>785</v>
      </c>
      <c r="E672" s="187" t="s">
        <v>1782</v>
      </c>
      <c r="F672" s="187"/>
      <c r="G672" s="139" t="s">
        <v>12</v>
      </c>
      <c r="H672" s="140">
        <v>1</v>
      </c>
      <c r="I672" s="141">
        <v>193.43</v>
      </c>
      <c r="J672" s="141">
        <v>193.43</v>
      </c>
    </row>
    <row r="673" spans="1:10" ht="25.5" x14ac:dyDescent="0.25">
      <c r="A673" s="154" t="s">
        <v>949</v>
      </c>
      <c r="B673" s="142" t="s">
        <v>1935</v>
      </c>
      <c r="C673" s="154" t="s">
        <v>8</v>
      </c>
      <c r="D673" s="154" t="s">
        <v>195</v>
      </c>
      <c r="E673" s="188" t="s">
        <v>1784</v>
      </c>
      <c r="F673" s="188"/>
      <c r="G673" s="143" t="s">
        <v>65</v>
      </c>
      <c r="H673" s="144">
        <v>0.93400000000000005</v>
      </c>
      <c r="I673" s="145">
        <v>21.87</v>
      </c>
      <c r="J673" s="145">
        <v>20.420000000000002</v>
      </c>
    </row>
    <row r="674" spans="1:10" ht="25.5" x14ac:dyDescent="0.25">
      <c r="A674" s="154" t="s">
        <v>949</v>
      </c>
      <c r="B674" s="142" t="s">
        <v>1967</v>
      </c>
      <c r="C674" s="154" t="s">
        <v>8</v>
      </c>
      <c r="D674" s="154" t="s">
        <v>194</v>
      </c>
      <c r="E674" s="188" t="s">
        <v>1784</v>
      </c>
      <c r="F674" s="188"/>
      <c r="G674" s="143" t="s">
        <v>65</v>
      </c>
      <c r="H674" s="144">
        <v>0.93400000000000005</v>
      </c>
      <c r="I674" s="145">
        <v>16.84</v>
      </c>
      <c r="J674" s="145">
        <v>15.72</v>
      </c>
    </row>
    <row r="675" spans="1:10" ht="25.5" x14ac:dyDescent="0.25">
      <c r="A675" s="155" t="s">
        <v>950</v>
      </c>
      <c r="B675" s="148" t="s">
        <v>986</v>
      </c>
      <c r="C675" s="155" t="s">
        <v>948</v>
      </c>
      <c r="D675" s="155" t="s">
        <v>987</v>
      </c>
      <c r="E675" s="185" t="s">
        <v>1808</v>
      </c>
      <c r="F675" s="185"/>
      <c r="G675" s="149" t="s">
        <v>12</v>
      </c>
      <c r="H675" s="150">
        <v>1.05</v>
      </c>
      <c r="I675" s="151">
        <v>149.80000000000001</v>
      </c>
      <c r="J675" s="151">
        <v>157.29</v>
      </c>
    </row>
    <row r="676" spans="1:10" x14ac:dyDescent="0.25">
      <c r="A676" s="156"/>
      <c r="B676" s="156"/>
      <c r="C676" s="156"/>
      <c r="D676" s="156"/>
      <c r="E676" s="156" t="s">
        <v>1792</v>
      </c>
      <c r="F676" s="146">
        <v>26.96</v>
      </c>
      <c r="G676" s="156" t="s">
        <v>1793</v>
      </c>
      <c r="H676" s="146">
        <v>0</v>
      </c>
      <c r="I676" s="156" t="s">
        <v>1794</v>
      </c>
      <c r="J676" s="146">
        <v>26.96</v>
      </c>
    </row>
    <row r="677" spans="1:10" x14ac:dyDescent="0.25">
      <c r="A677" s="156"/>
      <c r="B677" s="156"/>
      <c r="C677" s="156"/>
      <c r="D677" s="156"/>
      <c r="E677" s="156" t="s">
        <v>1795</v>
      </c>
      <c r="F677" s="146">
        <v>0</v>
      </c>
      <c r="G677" s="156"/>
      <c r="H677" s="181" t="s">
        <v>1796</v>
      </c>
      <c r="I677" s="181"/>
      <c r="J677" s="146">
        <v>193.43</v>
      </c>
    </row>
    <row r="678" spans="1:10" x14ac:dyDescent="0.25">
      <c r="A678" s="182" t="s">
        <v>2880</v>
      </c>
      <c r="B678" s="182"/>
      <c r="C678" s="182"/>
      <c r="D678" s="182"/>
      <c r="E678" s="182"/>
      <c r="F678" s="182"/>
      <c r="G678" s="182"/>
      <c r="H678" s="182"/>
      <c r="I678" s="182"/>
      <c r="J678" s="182"/>
    </row>
    <row r="679" spans="1:10" ht="13.5" thickBot="1" x14ac:dyDescent="0.3">
      <c r="A679" s="183" t="s">
        <v>2883</v>
      </c>
      <c r="B679" s="183"/>
      <c r="C679" s="183"/>
      <c r="D679" s="183"/>
      <c r="E679" s="183"/>
      <c r="F679" s="183"/>
      <c r="G679" s="183"/>
      <c r="H679" s="183"/>
      <c r="I679" s="183"/>
      <c r="J679" s="183"/>
    </row>
    <row r="680" spans="1:10" ht="13.5" thickTop="1" x14ac:dyDescent="0.25">
      <c r="A680" s="147"/>
      <c r="B680" s="147"/>
      <c r="C680" s="147"/>
      <c r="D680" s="147"/>
      <c r="E680" s="147"/>
      <c r="F680" s="147"/>
      <c r="G680" s="147"/>
      <c r="H680" s="147"/>
      <c r="I680" s="147"/>
      <c r="J680" s="147"/>
    </row>
    <row r="681" spans="1:10" x14ac:dyDescent="0.25">
      <c r="A681" s="157" t="s">
        <v>2073</v>
      </c>
      <c r="B681" s="152" t="s">
        <v>1775</v>
      </c>
      <c r="C681" s="157" t="s">
        <v>1776</v>
      </c>
      <c r="D681" s="157" t="s">
        <v>1777</v>
      </c>
      <c r="E681" s="186" t="s">
        <v>1778</v>
      </c>
      <c r="F681" s="186"/>
      <c r="G681" s="153" t="s">
        <v>1779</v>
      </c>
      <c r="H681" s="152" t="s">
        <v>1780</v>
      </c>
      <c r="I681" s="152" t="s">
        <v>1781</v>
      </c>
      <c r="J681" s="152" t="s">
        <v>89</v>
      </c>
    </row>
    <row r="682" spans="1:10" ht="38.25" x14ac:dyDescent="0.25">
      <c r="A682" s="158" t="s">
        <v>1461</v>
      </c>
      <c r="B682" s="138" t="s">
        <v>1543</v>
      </c>
      <c r="C682" s="158" t="s">
        <v>948</v>
      </c>
      <c r="D682" s="158" t="s">
        <v>1544</v>
      </c>
      <c r="E682" s="187" t="s">
        <v>1844</v>
      </c>
      <c r="F682" s="187"/>
      <c r="G682" s="139" t="s">
        <v>198</v>
      </c>
      <c r="H682" s="140">
        <v>1</v>
      </c>
      <c r="I682" s="141">
        <v>184.69</v>
      </c>
      <c r="J682" s="141">
        <v>184.69</v>
      </c>
    </row>
    <row r="683" spans="1:10" ht="25.5" x14ac:dyDescent="0.25">
      <c r="A683" s="154" t="s">
        <v>949</v>
      </c>
      <c r="B683" s="142" t="s">
        <v>1967</v>
      </c>
      <c r="C683" s="154" t="s">
        <v>8</v>
      </c>
      <c r="D683" s="154" t="s">
        <v>194</v>
      </c>
      <c r="E683" s="188" t="s">
        <v>1784</v>
      </c>
      <c r="F683" s="188"/>
      <c r="G683" s="143" t="s">
        <v>65</v>
      </c>
      <c r="H683" s="144">
        <v>0.51300000000000001</v>
      </c>
      <c r="I683" s="145">
        <v>16.84</v>
      </c>
      <c r="J683" s="145">
        <v>8.6300000000000008</v>
      </c>
    </row>
    <row r="684" spans="1:10" ht="25.5" x14ac:dyDescent="0.25">
      <c r="A684" s="154" t="s">
        <v>949</v>
      </c>
      <c r="B684" s="142" t="s">
        <v>1935</v>
      </c>
      <c r="C684" s="154" t="s">
        <v>8</v>
      </c>
      <c r="D684" s="154" t="s">
        <v>195</v>
      </c>
      <c r="E684" s="188" t="s">
        <v>1784</v>
      </c>
      <c r="F684" s="188"/>
      <c r="G684" s="143" t="s">
        <v>65</v>
      </c>
      <c r="H684" s="144">
        <v>0.51300000000000001</v>
      </c>
      <c r="I684" s="145">
        <v>21.87</v>
      </c>
      <c r="J684" s="145">
        <v>11.21</v>
      </c>
    </row>
    <row r="685" spans="1:10" ht="38.25" x14ac:dyDescent="0.25">
      <c r="A685" s="155" t="s">
        <v>950</v>
      </c>
      <c r="B685" s="148" t="s">
        <v>2074</v>
      </c>
      <c r="C685" s="155" t="s">
        <v>8</v>
      </c>
      <c r="D685" s="155" t="s">
        <v>2075</v>
      </c>
      <c r="E685" s="185" t="s">
        <v>1808</v>
      </c>
      <c r="F685" s="185"/>
      <c r="G685" s="149" t="s">
        <v>198</v>
      </c>
      <c r="H685" s="150">
        <v>1</v>
      </c>
      <c r="I685" s="151">
        <v>164.85</v>
      </c>
      <c r="J685" s="151">
        <v>164.85</v>
      </c>
    </row>
    <row r="686" spans="1:10" x14ac:dyDescent="0.25">
      <c r="A686" s="156"/>
      <c r="B686" s="156"/>
      <c r="C686" s="156"/>
      <c r="D686" s="156"/>
      <c r="E686" s="156" t="s">
        <v>1792</v>
      </c>
      <c r="F686" s="146">
        <v>14.8</v>
      </c>
      <c r="G686" s="156" t="s">
        <v>1793</v>
      </c>
      <c r="H686" s="146">
        <v>0</v>
      </c>
      <c r="I686" s="156" t="s">
        <v>1794</v>
      </c>
      <c r="J686" s="146">
        <v>14.8</v>
      </c>
    </row>
    <row r="687" spans="1:10" ht="13.5" thickBot="1" x14ac:dyDescent="0.3">
      <c r="A687" s="156"/>
      <c r="B687" s="156"/>
      <c r="C687" s="156"/>
      <c r="D687" s="156"/>
      <c r="E687" s="156" t="s">
        <v>1795</v>
      </c>
      <c r="F687" s="146">
        <v>0</v>
      </c>
      <c r="G687" s="156"/>
      <c r="H687" s="181" t="s">
        <v>1796</v>
      </c>
      <c r="I687" s="181"/>
      <c r="J687" s="146">
        <v>184.69</v>
      </c>
    </row>
    <row r="688" spans="1:10" ht="13.5" thickTop="1" x14ac:dyDescent="0.25">
      <c r="A688" s="147"/>
      <c r="B688" s="147"/>
      <c r="C688" s="147"/>
      <c r="D688" s="147"/>
      <c r="E688" s="147"/>
      <c r="F688" s="147"/>
      <c r="G688" s="147"/>
      <c r="H688" s="147"/>
      <c r="I688" s="147"/>
      <c r="J688" s="147"/>
    </row>
    <row r="689" spans="1:10" x14ac:dyDescent="0.25">
      <c r="A689" s="157" t="s">
        <v>2076</v>
      </c>
      <c r="B689" s="152" t="s">
        <v>1775</v>
      </c>
      <c r="C689" s="157" t="s">
        <v>1776</v>
      </c>
      <c r="D689" s="157" t="s">
        <v>1777</v>
      </c>
      <c r="E689" s="186" t="s">
        <v>1778</v>
      </c>
      <c r="F689" s="186"/>
      <c r="G689" s="153" t="s">
        <v>1779</v>
      </c>
      <c r="H689" s="152" t="s">
        <v>1780</v>
      </c>
      <c r="I689" s="152" t="s">
        <v>1781</v>
      </c>
      <c r="J689" s="152" t="s">
        <v>89</v>
      </c>
    </row>
    <row r="690" spans="1:10" ht="51" x14ac:dyDescent="0.25">
      <c r="A690" s="158" t="s">
        <v>1461</v>
      </c>
      <c r="B690" s="138" t="s">
        <v>1545</v>
      </c>
      <c r="C690" s="158" t="s">
        <v>948</v>
      </c>
      <c r="D690" s="158" t="s">
        <v>1546</v>
      </c>
      <c r="E690" s="187" t="s">
        <v>1844</v>
      </c>
      <c r="F690" s="187"/>
      <c r="G690" s="139" t="s">
        <v>198</v>
      </c>
      <c r="H690" s="140">
        <v>1</v>
      </c>
      <c r="I690" s="141">
        <v>253.17</v>
      </c>
      <c r="J690" s="141">
        <v>253.17</v>
      </c>
    </row>
    <row r="691" spans="1:10" ht="25.5" x14ac:dyDescent="0.25">
      <c r="A691" s="154" t="s">
        <v>949</v>
      </c>
      <c r="B691" s="142" t="s">
        <v>1967</v>
      </c>
      <c r="C691" s="154" t="s">
        <v>8</v>
      </c>
      <c r="D691" s="154" t="s">
        <v>194</v>
      </c>
      <c r="E691" s="188" t="s">
        <v>1784</v>
      </c>
      <c r="F691" s="188"/>
      <c r="G691" s="143" t="s">
        <v>65</v>
      </c>
      <c r="H691" s="144">
        <v>0.51300000000000001</v>
      </c>
      <c r="I691" s="145">
        <v>16.84</v>
      </c>
      <c r="J691" s="145">
        <v>8.6300000000000008</v>
      </c>
    </row>
    <row r="692" spans="1:10" ht="25.5" x14ac:dyDescent="0.25">
      <c r="A692" s="154" t="s">
        <v>949</v>
      </c>
      <c r="B692" s="142" t="s">
        <v>1935</v>
      </c>
      <c r="C692" s="154" t="s">
        <v>8</v>
      </c>
      <c r="D692" s="154" t="s">
        <v>195</v>
      </c>
      <c r="E692" s="188" t="s">
        <v>1784</v>
      </c>
      <c r="F692" s="188"/>
      <c r="G692" s="143" t="s">
        <v>65</v>
      </c>
      <c r="H692" s="144">
        <v>0.51300000000000001</v>
      </c>
      <c r="I692" s="145">
        <v>21.87</v>
      </c>
      <c r="J692" s="145">
        <v>11.21</v>
      </c>
    </row>
    <row r="693" spans="1:10" ht="38.25" x14ac:dyDescent="0.25">
      <c r="A693" s="155" t="s">
        <v>950</v>
      </c>
      <c r="B693" s="148" t="s">
        <v>2077</v>
      </c>
      <c r="C693" s="155" t="s">
        <v>8</v>
      </c>
      <c r="D693" s="155" t="s">
        <v>2078</v>
      </c>
      <c r="E693" s="185" t="s">
        <v>1808</v>
      </c>
      <c r="F693" s="185"/>
      <c r="G693" s="149" t="s">
        <v>198</v>
      </c>
      <c r="H693" s="150">
        <v>1</v>
      </c>
      <c r="I693" s="151">
        <v>233.33</v>
      </c>
      <c r="J693" s="151">
        <v>233.33</v>
      </c>
    </row>
    <row r="694" spans="1:10" x14ac:dyDescent="0.25">
      <c r="A694" s="156"/>
      <c r="B694" s="156"/>
      <c r="C694" s="156"/>
      <c r="D694" s="156"/>
      <c r="E694" s="156" t="s">
        <v>1792</v>
      </c>
      <c r="F694" s="146">
        <v>14.8</v>
      </c>
      <c r="G694" s="156" t="s">
        <v>1793</v>
      </c>
      <c r="H694" s="146">
        <v>0</v>
      </c>
      <c r="I694" s="156" t="s">
        <v>1794</v>
      </c>
      <c r="J694" s="146">
        <v>14.8</v>
      </c>
    </row>
    <row r="695" spans="1:10" ht="13.5" thickBot="1" x14ac:dyDescent="0.3">
      <c r="A695" s="156"/>
      <c r="B695" s="156"/>
      <c r="C695" s="156"/>
      <c r="D695" s="156"/>
      <c r="E695" s="156" t="s">
        <v>1795</v>
      </c>
      <c r="F695" s="146">
        <v>0</v>
      </c>
      <c r="G695" s="156"/>
      <c r="H695" s="181" t="s">
        <v>1796</v>
      </c>
      <c r="I695" s="181"/>
      <c r="J695" s="146">
        <v>253.17</v>
      </c>
    </row>
    <row r="696" spans="1:10" ht="13.5" thickTop="1" x14ac:dyDescent="0.25">
      <c r="A696" s="147"/>
      <c r="B696" s="147"/>
      <c r="C696" s="147"/>
      <c r="D696" s="147"/>
      <c r="E696" s="147"/>
      <c r="F696" s="147"/>
      <c r="G696" s="147"/>
      <c r="H696" s="147"/>
      <c r="I696" s="147"/>
      <c r="J696" s="147"/>
    </row>
    <row r="697" spans="1:10" x14ac:dyDescent="0.25">
      <c r="A697" s="157" t="s">
        <v>2079</v>
      </c>
      <c r="B697" s="152" t="s">
        <v>1775</v>
      </c>
      <c r="C697" s="157" t="s">
        <v>1776</v>
      </c>
      <c r="D697" s="157" t="s">
        <v>1777</v>
      </c>
      <c r="E697" s="186" t="s">
        <v>1778</v>
      </c>
      <c r="F697" s="186"/>
      <c r="G697" s="153" t="s">
        <v>1779</v>
      </c>
      <c r="H697" s="152" t="s">
        <v>1780</v>
      </c>
      <c r="I697" s="152" t="s">
        <v>1781</v>
      </c>
      <c r="J697" s="152" t="s">
        <v>89</v>
      </c>
    </row>
    <row r="698" spans="1:10" ht="51" x14ac:dyDescent="0.25">
      <c r="A698" s="158" t="s">
        <v>1461</v>
      </c>
      <c r="B698" s="138" t="s">
        <v>1547</v>
      </c>
      <c r="C698" s="158" t="s">
        <v>948</v>
      </c>
      <c r="D698" s="158" t="s">
        <v>1548</v>
      </c>
      <c r="E698" s="187" t="s">
        <v>1844</v>
      </c>
      <c r="F698" s="187"/>
      <c r="G698" s="139" t="s">
        <v>198</v>
      </c>
      <c r="H698" s="140">
        <v>1</v>
      </c>
      <c r="I698" s="141">
        <v>39.270000000000003</v>
      </c>
      <c r="J698" s="141">
        <v>39.270000000000003</v>
      </c>
    </row>
    <row r="699" spans="1:10" ht="25.5" x14ac:dyDescent="0.25">
      <c r="A699" s="154" t="s">
        <v>949</v>
      </c>
      <c r="B699" s="142" t="s">
        <v>1967</v>
      </c>
      <c r="C699" s="154" t="s">
        <v>8</v>
      </c>
      <c r="D699" s="154" t="s">
        <v>194</v>
      </c>
      <c r="E699" s="188" t="s">
        <v>1784</v>
      </c>
      <c r="F699" s="188"/>
      <c r="G699" s="143" t="s">
        <v>65</v>
      </c>
      <c r="H699" s="144">
        <v>0.2651</v>
      </c>
      <c r="I699" s="145">
        <v>16.84</v>
      </c>
      <c r="J699" s="145">
        <v>4.46</v>
      </c>
    </row>
    <row r="700" spans="1:10" ht="25.5" x14ac:dyDescent="0.25">
      <c r="A700" s="154" t="s">
        <v>949</v>
      </c>
      <c r="B700" s="142" t="s">
        <v>1935</v>
      </c>
      <c r="C700" s="154" t="s">
        <v>8</v>
      </c>
      <c r="D700" s="154" t="s">
        <v>195</v>
      </c>
      <c r="E700" s="188" t="s">
        <v>1784</v>
      </c>
      <c r="F700" s="188"/>
      <c r="G700" s="143" t="s">
        <v>65</v>
      </c>
      <c r="H700" s="144">
        <v>0.2651</v>
      </c>
      <c r="I700" s="145">
        <v>21.87</v>
      </c>
      <c r="J700" s="145">
        <v>5.79</v>
      </c>
    </row>
    <row r="701" spans="1:10" ht="38.25" x14ac:dyDescent="0.25">
      <c r="A701" s="155" t="s">
        <v>950</v>
      </c>
      <c r="B701" s="148" t="s">
        <v>2080</v>
      </c>
      <c r="C701" s="155" t="s">
        <v>8</v>
      </c>
      <c r="D701" s="155" t="s">
        <v>2081</v>
      </c>
      <c r="E701" s="185" t="s">
        <v>1808</v>
      </c>
      <c r="F701" s="185"/>
      <c r="G701" s="149" t="s">
        <v>198</v>
      </c>
      <c r="H701" s="150">
        <v>1</v>
      </c>
      <c r="I701" s="151">
        <v>29.02</v>
      </c>
      <c r="J701" s="151">
        <v>29.02</v>
      </c>
    </row>
    <row r="702" spans="1:10" x14ac:dyDescent="0.25">
      <c r="A702" s="156"/>
      <c r="B702" s="156"/>
      <c r="C702" s="156"/>
      <c r="D702" s="156"/>
      <c r="E702" s="156" t="s">
        <v>1792</v>
      </c>
      <c r="F702" s="146">
        <v>7.64</v>
      </c>
      <c r="G702" s="156" t="s">
        <v>1793</v>
      </c>
      <c r="H702" s="146">
        <v>0</v>
      </c>
      <c r="I702" s="156" t="s">
        <v>1794</v>
      </c>
      <c r="J702" s="146">
        <v>7.64</v>
      </c>
    </row>
    <row r="703" spans="1:10" x14ac:dyDescent="0.25">
      <c r="A703" s="156"/>
      <c r="B703" s="156"/>
      <c r="C703" s="156"/>
      <c r="D703" s="156"/>
      <c r="E703" s="156" t="s">
        <v>1795</v>
      </c>
      <c r="F703" s="146">
        <v>0</v>
      </c>
      <c r="G703" s="156"/>
      <c r="H703" s="181" t="s">
        <v>1796</v>
      </c>
      <c r="I703" s="181"/>
      <c r="J703" s="146">
        <v>39.270000000000003</v>
      </c>
    </row>
    <row r="704" spans="1:10" x14ac:dyDescent="0.25">
      <c r="A704" s="182" t="s">
        <v>2880</v>
      </c>
      <c r="B704" s="182"/>
      <c r="C704" s="182"/>
      <c r="D704" s="182"/>
      <c r="E704" s="182"/>
      <c r="F704" s="182"/>
      <c r="G704" s="182"/>
      <c r="H704" s="182"/>
      <c r="I704" s="182"/>
      <c r="J704" s="182"/>
    </row>
    <row r="705" spans="1:10" ht="13.5" thickBot="1" x14ac:dyDescent="0.3">
      <c r="A705" s="183" t="s">
        <v>2884</v>
      </c>
      <c r="B705" s="183"/>
      <c r="C705" s="183"/>
      <c r="D705" s="183"/>
      <c r="E705" s="183"/>
      <c r="F705" s="183"/>
      <c r="G705" s="183"/>
      <c r="H705" s="183"/>
      <c r="I705" s="183"/>
      <c r="J705" s="183"/>
    </row>
    <row r="706" spans="1:10" ht="13.5" thickTop="1" x14ac:dyDescent="0.25">
      <c r="A706" s="147"/>
      <c r="B706" s="147"/>
      <c r="C706" s="147"/>
      <c r="D706" s="147"/>
      <c r="E706" s="147"/>
      <c r="F706" s="147"/>
      <c r="G706" s="147"/>
      <c r="H706" s="147"/>
      <c r="I706" s="147"/>
      <c r="J706" s="147"/>
    </row>
    <row r="707" spans="1:10" x14ac:dyDescent="0.25">
      <c r="A707" s="157" t="s">
        <v>2082</v>
      </c>
      <c r="B707" s="152" t="s">
        <v>1775</v>
      </c>
      <c r="C707" s="157" t="s">
        <v>1776</v>
      </c>
      <c r="D707" s="157" t="s">
        <v>1777</v>
      </c>
      <c r="E707" s="186" t="s">
        <v>1778</v>
      </c>
      <c r="F707" s="186"/>
      <c r="G707" s="153" t="s">
        <v>1779</v>
      </c>
      <c r="H707" s="152" t="s">
        <v>1780</v>
      </c>
      <c r="I707" s="152" t="s">
        <v>1781</v>
      </c>
      <c r="J707" s="152" t="s">
        <v>89</v>
      </c>
    </row>
    <row r="708" spans="1:10" ht="51" x14ac:dyDescent="0.25">
      <c r="A708" s="158" t="s">
        <v>1461</v>
      </c>
      <c r="B708" s="138" t="s">
        <v>1243</v>
      </c>
      <c r="C708" s="158" t="s">
        <v>8</v>
      </c>
      <c r="D708" s="158" t="s">
        <v>714</v>
      </c>
      <c r="E708" s="187" t="s">
        <v>1801</v>
      </c>
      <c r="F708" s="187"/>
      <c r="G708" s="139" t="s">
        <v>198</v>
      </c>
      <c r="H708" s="140">
        <v>1</v>
      </c>
      <c r="I708" s="141">
        <v>52.71</v>
      </c>
      <c r="J708" s="141">
        <v>52.71</v>
      </c>
    </row>
    <row r="709" spans="1:10" ht="51" x14ac:dyDescent="0.25">
      <c r="A709" s="154" t="s">
        <v>949</v>
      </c>
      <c r="B709" s="142" t="s">
        <v>2083</v>
      </c>
      <c r="C709" s="154" t="s">
        <v>8</v>
      </c>
      <c r="D709" s="154" t="s">
        <v>719</v>
      </c>
      <c r="E709" s="188" t="s">
        <v>1860</v>
      </c>
      <c r="F709" s="188"/>
      <c r="G709" s="143" t="s">
        <v>951</v>
      </c>
      <c r="H709" s="144">
        <v>1.41E-2</v>
      </c>
      <c r="I709" s="145">
        <v>188.42</v>
      </c>
      <c r="J709" s="145">
        <v>2.65</v>
      </c>
    </row>
    <row r="710" spans="1:10" ht="25.5" x14ac:dyDescent="0.25">
      <c r="A710" s="154" t="s">
        <v>949</v>
      </c>
      <c r="B710" s="142" t="s">
        <v>1827</v>
      </c>
      <c r="C710" s="154" t="s">
        <v>8</v>
      </c>
      <c r="D710" s="154" t="s">
        <v>66</v>
      </c>
      <c r="E710" s="188" t="s">
        <v>1784</v>
      </c>
      <c r="F710" s="188"/>
      <c r="G710" s="143" t="s">
        <v>65</v>
      </c>
      <c r="H710" s="144">
        <v>0.16930000000000001</v>
      </c>
      <c r="I710" s="145">
        <v>16.829999999999998</v>
      </c>
      <c r="J710" s="145">
        <v>2.84</v>
      </c>
    </row>
    <row r="711" spans="1:10" ht="25.5" x14ac:dyDescent="0.25">
      <c r="A711" s="154" t="s">
        <v>949</v>
      </c>
      <c r="B711" s="142" t="s">
        <v>2084</v>
      </c>
      <c r="C711" s="154" t="s">
        <v>8</v>
      </c>
      <c r="D711" s="154" t="s">
        <v>183</v>
      </c>
      <c r="E711" s="188" t="s">
        <v>1784</v>
      </c>
      <c r="F711" s="188"/>
      <c r="G711" s="143" t="s">
        <v>65</v>
      </c>
      <c r="H711" s="144">
        <v>0.16930000000000001</v>
      </c>
      <c r="I711" s="145">
        <v>21.1</v>
      </c>
      <c r="J711" s="145">
        <v>3.57</v>
      </c>
    </row>
    <row r="712" spans="1:10" ht="38.25" x14ac:dyDescent="0.25">
      <c r="A712" s="155" t="s">
        <v>950</v>
      </c>
      <c r="B712" s="148" t="s">
        <v>2085</v>
      </c>
      <c r="C712" s="155" t="s">
        <v>8</v>
      </c>
      <c r="D712" s="155" t="s">
        <v>2086</v>
      </c>
      <c r="E712" s="185" t="s">
        <v>1808</v>
      </c>
      <c r="F712" s="185"/>
      <c r="G712" s="149" t="s">
        <v>198</v>
      </c>
      <c r="H712" s="150">
        <v>1</v>
      </c>
      <c r="I712" s="151">
        <v>43.65</v>
      </c>
      <c r="J712" s="151">
        <v>43.65</v>
      </c>
    </row>
    <row r="713" spans="1:10" x14ac:dyDescent="0.25">
      <c r="A713" s="156"/>
      <c r="B713" s="156"/>
      <c r="C713" s="156"/>
      <c r="D713" s="156"/>
      <c r="E713" s="156" t="s">
        <v>1792</v>
      </c>
      <c r="F713" s="146">
        <v>5.78</v>
      </c>
      <c r="G713" s="156" t="s">
        <v>1793</v>
      </c>
      <c r="H713" s="146">
        <v>0</v>
      </c>
      <c r="I713" s="156" t="s">
        <v>1794</v>
      </c>
      <c r="J713" s="146">
        <v>5.78</v>
      </c>
    </row>
    <row r="714" spans="1:10" ht="13.5" thickBot="1" x14ac:dyDescent="0.3">
      <c r="A714" s="156"/>
      <c r="B714" s="156"/>
      <c r="C714" s="156"/>
      <c r="D714" s="156"/>
      <c r="E714" s="156" t="s">
        <v>1795</v>
      </c>
      <c r="F714" s="146">
        <v>0</v>
      </c>
      <c r="G714" s="156"/>
      <c r="H714" s="181" t="s">
        <v>1796</v>
      </c>
      <c r="I714" s="181"/>
      <c r="J714" s="146">
        <v>52.71</v>
      </c>
    </row>
    <row r="715" spans="1:10" ht="13.5" thickTop="1" x14ac:dyDescent="0.25">
      <c r="A715" s="147"/>
      <c r="B715" s="147"/>
      <c r="C715" s="147"/>
      <c r="D715" s="147"/>
      <c r="E715" s="147"/>
      <c r="F715" s="147"/>
      <c r="G715" s="147"/>
      <c r="H715" s="147"/>
      <c r="I715" s="147"/>
      <c r="J715" s="147"/>
    </row>
    <row r="716" spans="1:10" x14ac:dyDescent="0.25">
      <c r="A716" s="157" t="s">
        <v>2087</v>
      </c>
      <c r="B716" s="152" t="s">
        <v>1775</v>
      </c>
      <c r="C716" s="157" t="s">
        <v>1776</v>
      </c>
      <c r="D716" s="157" t="s">
        <v>1777</v>
      </c>
      <c r="E716" s="186" t="s">
        <v>1778</v>
      </c>
      <c r="F716" s="186"/>
      <c r="G716" s="153" t="s">
        <v>1779</v>
      </c>
      <c r="H716" s="152" t="s">
        <v>1780</v>
      </c>
      <c r="I716" s="152" t="s">
        <v>1781</v>
      </c>
      <c r="J716" s="152" t="s">
        <v>89</v>
      </c>
    </row>
    <row r="717" spans="1:10" ht="25.5" x14ac:dyDescent="0.25">
      <c r="A717" s="158" t="s">
        <v>1461</v>
      </c>
      <c r="B717" s="138" t="s">
        <v>1549</v>
      </c>
      <c r="C717" s="158" t="s">
        <v>8</v>
      </c>
      <c r="D717" s="158" t="s">
        <v>1550</v>
      </c>
      <c r="E717" s="187" t="s">
        <v>1844</v>
      </c>
      <c r="F717" s="187"/>
      <c r="G717" s="139" t="s">
        <v>12</v>
      </c>
      <c r="H717" s="140">
        <v>1</v>
      </c>
      <c r="I717" s="141">
        <v>54.23</v>
      </c>
      <c r="J717" s="141">
        <v>54.23</v>
      </c>
    </row>
    <row r="718" spans="1:10" ht="25.5" x14ac:dyDescent="0.25">
      <c r="A718" s="154" t="s">
        <v>949</v>
      </c>
      <c r="B718" s="142" t="s">
        <v>1967</v>
      </c>
      <c r="C718" s="154" t="s">
        <v>8</v>
      </c>
      <c r="D718" s="154" t="s">
        <v>194</v>
      </c>
      <c r="E718" s="188" t="s">
        <v>1784</v>
      </c>
      <c r="F718" s="188"/>
      <c r="G718" s="143" t="s">
        <v>65</v>
      </c>
      <c r="H718" s="144">
        <v>0.31</v>
      </c>
      <c r="I718" s="145">
        <v>16.84</v>
      </c>
      <c r="J718" s="145">
        <v>5.22</v>
      </c>
    </row>
    <row r="719" spans="1:10" ht="25.5" x14ac:dyDescent="0.25">
      <c r="A719" s="154" t="s">
        <v>949</v>
      </c>
      <c r="B719" s="142" t="s">
        <v>1935</v>
      </c>
      <c r="C719" s="154" t="s">
        <v>8</v>
      </c>
      <c r="D719" s="154" t="s">
        <v>195</v>
      </c>
      <c r="E719" s="188" t="s">
        <v>1784</v>
      </c>
      <c r="F719" s="188"/>
      <c r="G719" s="143" t="s">
        <v>65</v>
      </c>
      <c r="H719" s="144">
        <v>0.31</v>
      </c>
      <c r="I719" s="145">
        <v>21.87</v>
      </c>
      <c r="J719" s="145">
        <v>6.77</v>
      </c>
    </row>
    <row r="720" spans="1:10" x14ac:dyDescent="0.25">
      <c r="A720" s="155" t="s">
        <v>950</v>
      </c>
      <c r="B720" s="148" t="s">
        <v>2088</v>
      </c>
      <c r="C720" s="155" t="s">
        <v>8</v>
      </c>
      <c r="D720" s="155" t="s">
        <v>502</v>
      </c>
      <c r="E720" s="185" t="s">
        <v>1808</v>
      </c>
      <c r="F720" s="185"/>
      <c r="G720" s="149" t="s">
        <v>12</v>
      </c>
      <c r="H720" s="150">
        <v>1.02</v>
      </c>
      <c r="I720" s="151">
        <v>41.42</v>
      </c>
      <c r="J720" s="151">
        <v>42.24</v>
      </c>
    </row>
    <row r="721" spans="1:10" x14ac:dyDescent="0.25">
      <c r="A721" s="156"/>
      <c r="B721" s="156"/>
      <c r="C721" s="156"/>
      <c r="D721" s="156"/>
      <c r="E721" s="156" t="s">
        <v>1792</v>
      </c>
      <c r="F721" s="146">
        <v>8.94</v>
      </c>
      <c r="G721" s="156" t="s">
        <v>1793</v>
      </c>
      <c r="H721" s="146">
        <v>0</v>
      </c>
      <c r="I721" s="156" t="s">
        <v>1794</v>
      </c>
      <c r="J721" s="146">
        <v>8.94</v>
      </c>
    </row>
    <row r="722" spans="1:10" ht="13.5" thickBot="1" x14ac:dyDescent="0.3">
      <c r="A722" s="156"/>
      <c r="B722" s="156"/>
      <c r="C722" s="156"/>
      <c r="D722" s="156"/>
      <c r="E722" s="156" t="s">
        <v>1795</v>
      </c>
      <c r="F722" s="146">
        <v>0</v>
      </c>
      <c r="G722" s="156"/>
      <c r="H722" s="181" t="s">
        <v>1796</v>
      </c>
      <c r="I722" s="181"/>
      <c r="J722" s="146">
        <v>54.23</v>
      </c>
    </row>
    <row r="723" spans="1:10" ht="13.5" thickTop="1" x14ac:dyDescent="0.25">
      <c r="A723" s="147"/>
      <c r="B723" s="147"/>
      <c r="C723" s="147"/>
      <c r="D723" s="147"/>
      <c r="E723" s="147"/>
      <c r="F723" s="147"/>
      <c r="G723" s="147"/>
      <c r="H723" s="147"/>
      <c r="I723" s="147"/>
      <c r="J723" s="147"/>
    </row>
    <row r="724" spans="1:10" x14ac:dyDescent="0.25">
      <c r="A724" s="157" t="s">
        <v>2089</v>
      </c>
      <c r="B724" s="152" t="s">
        <v>1775</v>
      </c>
      <c r="C724" s="157" t="s">
        <v>1776</v>
      </c>
      <c r="D724" s="157" t="s">
        <v>1777</v>
      </c>
      <c r="E724" s="186" t="s">
        <v>1778</v>
      </c>
      <c r="F724" s="186"/>
      <c r="G724" s="153" t="s">
        <v>1779</v>
      </c>
      <c r="H724" s="152" t="s">
        <v>1780</v>
      </c>
      <c r="I724" s="152" t="s">
        <v>1781</v>
      </c>
      <c r="J724" s="152" t="s">
        <v>89</v>
      </c>
    </row>
    <row r="725" spans="1:10" ht="38.25" x14ac:dyDescent="0.25">
      <c r="A725" s="158" t="s">
        <v>1461</v>
      </c>
      <c r="B725" s="138" t="s">
        <v>1242</v>
      </c>
      <c r="C725" s="158" t="s">
        <v>8</v>
      </c>
      <c r="D725" s="158" t="s">
        <v>335</v>
      </c>
      <c r="E725" s="187" t="s">
        <v>1844</v>
      </c>
      <c r="F725" s="187"/>
      <c r="G725" s="139" t="s">
        <v>198</v>
      </c>
      <c r="H725" s="140">
        <v>1</v>
      </c>
      <c r="I725" s="141">
        <v>61.4</v>
      </c>
      <c r="J725" s="141">
        <v>61.4</v>
      </c>
    </row>
    <row r="726" spans="1:10" ht="25.5" x14ac:dyDescent="0.25">
      <c r="A726" s="154" t="s">
        <v>949</v>
      </c>
      <c r="B726" s="142" t="s">
        <v>1935</v>
      </c>
      <c r="C726" s="154" t="s">
        <v>8</v>
      </c>
      <c r="D726" s="154" t="s">
        <v>195</v>
      </c>
      <c r="E726" s="188" t="s">
        <v>1784</v>
      </c>
      <c r="F726" s="188"/>
      <c r="G726" s="143" t="s">
        <v>65</v>
      </c>
      <c r="H726" s="144">
        <v>0.25309999999999999</v>
      </c>
      <c r="I726" s="145">
        <v>21.87</v>
      </c>
      <c r="J726" s="145">
        <v>5.53</v>
      </c>
    </row>
    <row r="727" spans="1:10" ht="25.5" x14ac:dyDescent="0.25">
      <c r="A727" s="154" t="s">
        <v>949</v>
      </c>
      <c r="B727" s="142" t="s">
        <v>1967</v>
      </c>
      <c r="C727" s="154" t="s">
        <v>8</v>
      </c>
      <c r="D727" s="154" t="s">
        <v>194</v>
      </c>
      <c r="E727" s="188" t="s">
        <v>1784</v>
      </c>
      <c r="F727" s="188"/>
      <c r="G727" s="143" t="s">
        <v>65</v>
      </c>
      <c r="H727" s="144">
        <v>0.25309999999999999</v>
      </c>
      <c r="I727" s="145">
        <v>16.84</v>
      </c>
      <c r="J727" s="145">
        <v>4.26</v>
      </c>
    </row>
    <row r="728" spans="1:10" ht="63.75" x14ac:dyDescent="0.25">
      <c r="A728" s="155" t="s">
        <v>950</v>
      </c>
      <c r="B728" s="148" t="s">
        <v>2090</v>
      </c>
      <c r="C728" s="155" t="s">
        <v>8</v>
      </c>
      <c r="D728" s="155" t="s">
        <v>484</v>
      </c>
      <c r="E728" s="185" t="s">
        <v>1808</v>
      </c>
      <c r="F728" s="185"/>
      <c r="G728" s="149" t="s">
        <v>198</v>
      </c>
      <c r="H728" s="150">
        <v>1</v>
      </c>
      <c r="I728" s="151">
        <v>51.61</v>
      </c>
      <c r="J728" s="151">
        <v>51.61</v>
      </c>
    </row>
    <row r="729" spans="1:10" x14ac:dyDescent="0.25">
      <c r="A729" s="156"/>
      <c r="B729" s="156"/>
      <c r="C729" s="156"/>
      <c r="D729" s="156"/>
      <c r="E729" s="156" t="s">
        <v>1792</v>
      </c>
      <c r="F729" s="146">
        <v>7.3</v>
      </c>
      <c r="G729" s="156" t="s">
        <v>1793</v>
      </c>
      <c r="H729" s="146">
        <v>0</v>
      </c>
      <c r="I729" s="156" t="s">
        <v>1794</v>
      </c>
      <c r="J729" s="146">
        <v>7.3</v>
      </c>
    </row>
    <row r="730" spans="1:10" ht="13.5" thickBot="1" x14ac:dyDescent="0.3">
      <c r="A730" s="156"/>
      <c r="B730" s="156"/>
      <c r="C730" s="156"/>
      <c r="D730" s="156"/>
      <c r="E730" s="156" t="s">
        <v>1795</v>
      </c>
      <c r="F730" s="146">
        <v>0</v>
      </c>
      <c r="G730" s="156"/>
      <c r="H730" s="181" t="s">
        <v>1796</v>
      </c>
      <c r="I730" s="181"/>
      <c r="J730" s="146">
        <v>61.4</v>
      </c>
    </row>
    <row r="731" spans="1:10" ht="13.5" thickTop="1" x14ac:dyDescent="0.25">
      <c r="A731" s="147"/>
      <c r="B731" s="147"/>
      <c r="C731" s="147"/>
      <c r="D731" s="147"/>
      <c r="E731" s="147"/>
      <c r="F731" s="147"/>
      <c r="G731" s="147"/>
      <c r="H731" s="147"/>
      <c r="I731" s="147"/>
      <c r="J731" s="147"/>
    </row>
    <row r="732" spans="1:10" x14ac:dyDescent="0.25">
      <c r="A732" s="157" t="s">
        <v>2091</v>
      </c>
      <c r="B732" s="152" t="s">
        <v>1775</v>
      </c>
      <c r="C732" s="157" t="s">
        <v>1776</v>
      </c>
      <c r="D732" s="157" t="s">
        <v>1777</v>
      </c>
      <c r="E732" s="186" t="s">
        <v>1778</v>
      </c>
      <c r="F732" s="186"/>
      <c r="G732" s="153" t="s">
        <v>1779</v>
      </c>
      <c r="H732" s="152" t="s">
        <v>1780</v>
      </c>
      <c r="I732" s="152" t="s">
        <v>1781</v>
      </c>
      <c r="J732" s="152" t="s">
        <v>89</v>
      </c>
    </row>
    <row r="733" spans="1:10" ht="76.5" x14ac:dyDescent="0.25">
      <c r="A733" s="158" t="s">
        <v>1461</v>
      </c>
      <c r="B733" s="138" t="s">
        <v>1551</v>
      </c>
      <c r="C733" s="158" t="s">
        <v>8</v>
      </c>
      <c r="D733" s="158" t="s">
        <v>1552</v>
      </c>
      <c r="E733" s="187" t="s">
        <v>1844</v>
      </c>
      <c r="F733" s="187"/>
      <c r="G733" s="139" t="s">
        <v>12</v>
      </c>
      <c r="H733" s="140">
        <v>1</v>
      </c>
      <c r="I733" s="141">
        <v>55.03</v>
      </c>
      <c r="J733" s="141">
        <v>55.03</v>
      </c>
    </row>
    <row r="734" spans="1:10" ht="25.5" x14ac:dyDescent="0.25">
      <c r="A734" s="154" t="s">
        <v>949</v>
      </c>
      <c r="B734" s="142" t="s">
        <v>1935</v>
      </c>
      <c r="C734" s="154" t="s">
        <v>8</v>
      </c>
      <c r="D734" s="154" t="s">
        <v>195</v>
      </c>
      <c r="E734" s="188" t="s">
        <v>1784</v>
      </c>
      <c r="F734" s="188"/>
      <c r="G734" s="143" t="s">
        <v>65</v>
      </c>
      <c r="H734" s="144">
        <v>3.0000000000000001E-3</v>
      </c>
      <c r="I734" s="145">
        <v>21.87</v>
      </c>
      <c r="J734" s="145">
        <v>0.06</v>
      </c>
    </row>
    <row r="735" spans="1:10" ht="63.75" x14ac:dyDescent="0.25">
      <c r="A735" s="155" t="s">
        <v>950</v>
      </c>
      <c r="B735" s="148" t="s">
        <v>2092</v>
      </c>
      <c r="C735" s="155" t="s">
        <v>8</v>
      </c>
      <c r="D735" s="155" t="s">
        <v>506</v>
      </c>
      <c r="E735" s="185" t="s">
        <v>1808</v>
      </c>
      <c r="F735" s="185"/>
      <c r="G735" s="149" t="s">
        <v>12</v>
      </c>
      <c r="H735" s="150">
        <v>1.0401</v>
      </c>
      <c r="I735" s="151">
        <v>52.86</v>
      </c>
      <c r="J735" s="151">
        <v>54.97</v>
      </c>
    </row>
    <row r="736" spans="1:10" x14ac:dyDescent="0.25">
      <c r="A736" s="156"/>
      <c r="B736" s="156"/>
      <c r="C736" s="156"/>
      <c r="D736" s="156"/>
      <c r="E736" s="156" t="s">
        <v>1792</v>
      </c>
      <c r="F736" s="146">
        <v>0.05</v>
      </c>
      <c r="G736" s="156" t="s">
        <v>1793</v>
      </c>
      <c r="H736" s="146">
        <v>0</v>
      </c>
      <c r="I736" s="156" t="s">
        <v>1794</v>
      </c>
      <c r="J736" s="146">
        <v>0.05</v>
      </c>
    </row>
    <row r="737" spans="1:10" ht="13.5" thickBot="1" x14ac:dyDescent="0.3">
      <c r="A737" s="156"/>
      <c r="B737" s="156"/>
      <c r="C737" s="156"/>
      <c r="D737" s="156"/>
      <c r="E737" s="156" t="s">
        <v>1795</v>
      </c>
      <c r="F737" s="146">
        <v>0</v>
      </c>
      <c r="G737" s="156"/>
      <c r="H737" s="181" t="s">
        <v>1796</v>
      </c>
      <c r="I737" s="181"/>
      <c r="J737" s="146">
        <v>55.03</v>
      </c>
    </row>
    <row r="738" spans="1:10" ht="13.5" thickTop="1" x14ac:dyDescent="0.25">
      <c r="A738" s="147"/>
      <c r="B738" s="147"/>
      <c r="C738" s="147"/>
      <c r="D738" s="147"/>
      <c r="E738" s="147"/>
      <c r="F738" s="147"/>
      <c r="G738" s="147"/>
      <c r="H738" s="147"/>
      <c r="I738" s="147"/>
      <c r="J738" s="147"/>
    </row>
    <row r="739" spans="1:10" x14ac:dyDescent="0.25">
      <c r="A739" s="157" t="s">
        <v>2093</v>
      </c>
      <c r="B739" s="152" t="s">
        <v>1775</v>
      </c>
      <c r="C739" s="157" t="s">
        <v>1776</v>
      </c>
      <c r="D739" s="157" t="s">
        <v>1777</v>
      </c>
      <c r="E739" s="186" t="s">
        <v>1778</v>
      </c>
      <c r="F739" s="186"/>
      <c r="G739" s="153" t="s">
        <v>1779</v>
      </c>
      <c r="H739" s="152" t="s">
        <v>1780</v>
      </c>
      <c r="I739" s="152" t="s">
        <v>1781</v>
      </c>
      <c r="J739" s="152" t="s">
        <v>89</v>
      </c>
    </row>
    <row r="740" spans="1:10" ht="76.5" x14ac:dyDescent="0.25">
      <c r="A740" s="158" t="s">
        <v>1461</v>
      </c>
      <c r="B740" s="138" t="s">
        <v>1553</v>
      </c>
      <c r="C740" s="158" t="s">
        <v>8</v>
      </c>
      <c r="D740" s="158" t="s">
        <v>1554</v>
      </c>
      <c r="E740" s="187" t="s">
        <v>1844</v>
      </c>
      <c r="F740" s="187"/>
      <c r="G740" s="139" t="s">
        <v>12</v>
      </c>
      <c r="H740" s="140">
        <v>1</v>
      </c>
      <c r="I740" s="141">
        <v>76.209999999999994</v>
      </c>
      <c r="J740" s="141">
        <v>76.209999999999994</v>
      </c>
    </row>
    <row r="741" spans="1:10" ht="25.5" x14ac:dyDescent="0.25">
      <c r="A741" s="154" t="s">
        <v>949</v>
      </c>
      <c r="B741" s="142" t="s">
        <v>1935</v>
      </c>
      <c r="C741" s="154" t="s">
        <v>8</v>
      </c>
      <c r="D741" s="154" t="s">
        <v>195</v>
      </c>
      <c r="E741" s="188" t="s">
        <v>1784</v>
      </c>
      <c r="F741" s="188"/>
      <c r="G741" s="143" t="s">
        <v>65</v>
      </c>
      <c r="H741" s="144">
        <v>3.0999999999999999E-3</v>
      </c>
      <c r="I741" s="145">
        <v>21.87</v>
      </c>
      <c r="J741" s="145">
        <v>0.06</v>
      </c>
    </row>
    <row r="742" spans="1:10" ht="63.75" x14ac:dyDescent="0.25">
      <c r="A742" s="155" t="s">
        <v>950</v>
      </c>
      <c r="B742" s="148" t="s">
        <v>2094</v>
      </c>
      <c r="C742" s="155" t="s">
        <v>8</v>
      </c>
      <c r="D742" s="155" t="s">
        <v>2095</v>
      </c>
      <c r="E742" s="185" t="s">
        <v>1808</v>
      </c>
      <c r="F742" s="185"/>
      <c r="G742" s="149" t="s">
        <v>12</v>
      </c>
      <c r="H742" s="150">
        <v>1.0401</v>
      </c>
      <c r="I742" s="151">
        <v>73.22</v>
      </c>
      <c r="J742" s="151">
        <v>76.150000000000006</v>
      </c>
    </row>
    <row r="743" spans="1:10" x14ac:dyDescent="0.25">
      <c r="A743" s="156"/>
      <c r="B743" s="156"/>
      <c r="C743" s="156"/>
      <c r="D743" s="156"/>
      <c r="E743" s="156" t="s">
        <v>1792</v>
      </c>
      <c r="F743" s="146">
        <v>0.05</v>
      </c>
      <c r="G743" s="156" t="s">
        <v>1793</v>
      </c>
      <c r="H743" s="146">
        <v>0</v>
      </c>
      <c r="I743" s="156" t="s">
        <v>1794</v>
      </c>
      <c r="J743" s="146">
        <v>0.05</v>
      </c>
    </row>
    <row r="744" spans="1:10" ht="13.5" thickBot="1" x14ac:dyDescent="0.3">
      <c r="A744" s="156"/>
      <c r="B744" s="156"/>
      <c r="C744" s="156"/>
      <c r="D744" s="156"/>
      <c r="E744" s="156" t="s">
        <v>1795</v>
      </c>
      <c r="F744" s="146">
        <v>0</v>
      </c>
      <c r="G744" s="156"/>
      <c r="H744" s="181" t="s">
        <v>1796</v>
      </c>
      <c r="I744" s="181"/>
      <c r="J744" s="146">
        <v>76.209999999999994</v>
      </c>
    </row>
    <row r="745" spans="1:10" ht="13.5" thickTop="1" x14ac:dyDescent="0.25">
      <c r="A745" s="147"/>
      <c r="B745" s="147"/>
      <c r="C745" s="147"/>
      <c r="D745" s="147"/>
      <c r="E745" s="147"/>
      <c r="F745" s="147"/>
      <c r="G745" s="147"/>
      <c r="H745" s="147"/>
      <c r="I745" s="147"/>
      <c r="J745" s="147"/>
    </row>
    <row r="746" spans="1:10" x14ac:dyDescent="0.25">
      <c r="A746" s="157" t="s">
        <v>2096</v>
      </c>
      <c r="B746" s="152" t="s">
        <v>1775</v>
      </c>
      <c r="C746" s="157" t="s">
        <v>1776</v>
      </c>
      <c r="D746" s="157" t="s">
        <v>1777</v>
      </c>
      <c r="E746" s="186" t="s">
        <v>1778</v>
      </c>
      <c r="F746" s="186"/>
      <c r="G746" s="153" t="s">
        <v>1779</v>
      </c>
      <c r="H746" s="152" t="s">
        <v>1780</v>
      </c>
      <c r="I746" s="152" t="s">
        <v>1781</v>
      </c>
      <c r="J746" s="152" t="s">
        <v>89</v>
      </c>
    </row>
    <row r="747" spans="1:10" ht="76.5" x14ac:dyDescent="0.25">
      <c r="A747" s="158" t="s">
        <v>1461</v>
      </c>
      <c r="B747" s="138" t="s">
        <v>1555</v>
      </c>
      <c r="C747" s="158" t="s">
        <v>8</v>
      </c>
      <c r="D747" s="158" t="s">
        <v>1556</v>
      </c>
      <c r="E747" s="187" t="s">
        <v>1844</v>
      </c>
      <c r="F747" s="187"/>
      <c r="G747" s="139" t="s">
        <v>12</v>
      </c>
      <c r="H747" s="140">
        <v>1</v>
      </c>
      <c r="I747" s="141">
        <v>101.23</v>
      </c>
      <c r="J747" s="141">
        <v>101.23</v>
      </c>
    </row>
    <row r="748" spans="1:10" ht="25.5" x14ac:dyDescent="0.25">
      <c r="A748" s="154" t="s">
        <v>949</v>
      </c>
      <c r="B748" s="142" t="s">
        <v>1935</v>
      </c>
      <c r="C748" s="154" t="s">
        <v>8</v>
      </c>
      <c r="D748" s="154" t="s">
        <v>195</v>
      </c>
      <c r="E748" s="188" t="s">
        <v>1784</v>
      </c>
      <c r="F748" s="188"/>
      <c r="G748" s="143" t="s">
        <v>65</v>
      </c>
      <c r="H748" s="144">
        <v>3.2000000000000002E-3</v>
      </c>
      <c r="I748" s="145">
        <v>21.87</v>
      </c>
      <c r="J748" s="145">
        <v>0.06</v>
      </c>
    </row>
    <row r="749" spans="1:10" ht="63.75" x14ac:dyDescent="0.25">
      <c r="A749" s="155" t="s">
        <v>950</v>
      </c>
      <c r="B749" s="148" t="s">
        <v>2097</v>
      </c>
      <c r="C749" s="155" t="s">
        <v>8</v>
      </c>
      <c r="D749" s="155" t="s">
        <v>507</v>
      </c>
      <c r="E749" s="185" t="s">
        <v>1808</v>
      </c>
      <c r="F749" s="185"/>
      <c r="G749" s="149" t="s">
        <v>12</v>
      </c>
      <c r="H749" s="150">
        <v>1.0401</v>
      </c>
      <c r="I749" s="151">
        <v>97.27</v>
      </c>
      <c r="J749" s="151">
        <v>101.17</v>
      </c>
    </row>
    <row r="750" spans="1:10" x14ac:dyDescent="0.25">
      <c r="A750" s="156"/>
      <c r="B750" s="156"/>
      <c r="C750" s="156"/>
      <c r="D750" s="156"/>
      <c r="E750" s="156" t="s">
        <v>1792</v>
      </c>
      <c r="F750" s="146">
        <v>0.05</v>
      </c>
      <c r="G750" s="156" t="s">
        <v>1793</v>
      </c>
      <c r="H750" s="146">
        <v>0</v>
      </c>
      <c r="I750" s="156" t="s">
        <v>1794</v>
      </c>
      <c r="J750" s="146">
        <v>0.05</v>
      </c>
    </row>
    <row r="751" spans="1:10" ht="13.5" thickBot="1" x14ac:dyDescent="0.3">
      <c r="A751" s="156"/>
      <c r="B751" s="156"/>
      <c r="C751" s="156"/>
      <c r="D751" s="156"/>
      <c r="E751" s="156" t="s">
        <v>1795</v>
      </c>
      <c r="F751" s="146">
        <v>0</v>
      </c>
      <c r="G751" s="156"/>
      <c r="H751" s="181" t="s">
        <v>1796</v>
      </c>
      <c r="I751" s="181"/>
      <c r="J751" s="146">
        <v>101.23</v>
      </c>
    </row>
    <row r="752" spans="1:10" ht="13.5" thickTop="1" x14ac:dyDescent="0.25">
      <c r="A752" s="147"/>
      <c r="B752" s="147"/>
      <c r="C752" s="147"/>
      <c r="D752" s="147"/>
      <c r="E752" s="147"/>
      <c r="F752" s="147"/>
      <c r="G752" s="147"/>
      <c r="H752" s="147"/>
      <c r="I752" s="147"/>
      <c r="J752" s="147"/>
    </row>
    <row r="753" spans="1:10" x14ac:dyDescent="0.25">
      <c r="A753" s="157" t="s">
        <v>2098</v>
      </c>
      <c r="B753" s="152" t="s">
        <v>1775</v>
      </c>
      <c r="C753" s="157" t="s">
        <v>1776</v>
      </c>
      <c r="D753" s="157" t="s">
        <v>1777</v>
      </c>
      <c r="E753" s="186" t="s">
        <v>1778</v>
      </c>
      <c r="F753" s="186"/>
      <c r="G753" s="153" t="s">
        <v>1779</v>
      </c>
      <c r="H753" s="152" t="s">
        <v>1780</v>
      </c>
      <c r="I753" s="152" t="s">
        <v>1781</v>
      </c>
      <c r="J753" s="152" t="s">
        <v>89</v>
      </c>
    </row>
    <row r="754" spans="1:10" ht="76.5" x14ac:dyDescent="0.25">
      <c r="A754" s="158" t="s">
        <v>1461</v>
      </c>
      <c r="B754" s="138" t="s">
        <v>1557</v>
      </c>
      <c r="C754" s="158" t="s">
        <v>8</v>
      </c>
      <c r="D754" s="158" t="s">
        <v>1558</v>
      </c>
      <c r="E754" s="187" t="s">
        <v>1844</v>
      </c>
      <c r="F754" s="187"/>
      <c r="G754" s="139" t="s">
        <v>12</v>
      </c>
      <c r="H754" s="140">
        <v>1</v>
      </c>
      <c r="I754" s="141">
        <v>165.89</v>
      </c>
      <c r="J754" s="141">
        <v>165.89</v>
      </c>
    </row>
    <row r="755" spans="1:10" ht="25.5" x14ac:dyDescent="0.25">
      <c r="A755" s="154" t="s">
        <v>949</v>
      </c>
      <c r="B755" s="142" t="s">
        <v>1967</v>
      </c>
      <c r="C755" s="154" t="s">
        <v>8</v>
      </c>
      <c r="D755" s="154" t="s">
        <v>194</v>
      </c>
      <c r="E755" s="188" t="s">
        <v>1784</v>
      </c>
      <c r="F755" s="188"/>
      <c r="G755" s="143" t="s">
        <v>65</v>
      </c>
      <c r="H755" s="144">
        <v>0.17150000000000001</v>
      </c>
      <c r="I755" s="145">
        <v>16.84</v>
      </c>
      <c r="J755" s="145">
        <v>2.88</v>
      </c>
    </row>
    <row r="756" spans="1:10" ht="25.5" x14ac:dyDescent="0.25">
      <c r="A756" s="154" t="s">
        <v>949</v>
      </c>
      <c r="B756" s="142" t="s">
        <v>1935</v>
      </c>
      <c r="C756" s="154" t="s">
        <v>8</v>
      </c>
      <c r="D756" s="154" t="s">
        <v>195</v>
      </c>
      <c r="E756" s="188" t="s">
        <v>1784</v>
      </c>
      <c r="F756" s="188"/>
      <c r="G756" s="143" t="s">
        <v>65</v>
      </c>
      <c r="H756" s="144">
        <v>0.17150000000000001</v>
      </c>
      <c r="I756" s="145">
        <v>21.87</v>
      </c>
      <c r="J756" s="145">
        <v>3.75</v>
      </c>
    </row>
    <row r="757" spans="1:10" ht="63.75" x14ac:dyDescent="0.25">
      <c r="A757" s="155" t="s">
        <v>950</v>
      </c>
      <c r="B757" s="148" t="s">
        <v>2099</v>
      </c>
      <c r="C757" s="155" t="s">
        <v>8</v>
      </c>
      <c r="D757" s="155" t="s">
        <v>2100</v>
      </c>
      <c r="E757" s="185" t="s">
        <v>1808</v>
      </c>
      <c r="F757" s="185"/>
      <c r="G757" s="149" t="s">
        <v>12</v>
      </c>
      <c r="H757" s="150">
        <v>1.0149999999999999</v>
      </c>
      <c r="I757" s="151">
        <v>156.88</v>
      </c>
      <c r="J757" s="151">
        <v>159.22999999999999</v>
      </c>
    </row>
    <row r="758" spans="1:10" ht="25.5" x14ac:dyDescent="0.25">
      <c r="A758" s="155" t="s">
        <v>950</v>
      </c>
      <c r="B758" s="148" t="s">
        <v>2101</v>
      </c>
      <c r="C758" s="155" t="s">
        <v>8</v>
      </c>
      <c r="D758" s="155" t="s">
        <v>556</v>
      </c>
      <c r="E758" s="185" t="s">
        <v>1808</v>
      </c>
      <c r="F758" s="185"/>
      <c r="G758" s="149" t="s">
        <v>198</v>
      </c>
      <c r="H758" s="150">
        <v>8.9999999999999993E-3</v>
      </c>
      <c r="I758" s="151">
        <v>3.95</v>
      </c>
      <c r="J758" s="151">
        <v>0.03</v>
      </c>
    </row>
    <row r="759" spans="1:10" x14ac:dyDescent="0.25">
      <c r="A759" s="156"/>
      <c r="B759" s="156"/>
      <c r="C759" s="156"/>
      <c r="D759" s="156"/>
      <c r="E759" s="156" t="s">
        <v>1792</v>
      </c>
      <c r="F759" s="146">
        <v>4.9400000000000004</v>
      </c>
      <c r="G759" s="156" t="s">
        <v>1793</v>
      </c>
      <c r="H759" s="146">
        <v>0</v>
      </c>
      <c r="I759" s="156" t="s">
        <v>1794</v>
      </c>
      <c r="J759" s="146">
        <v>4.9400000000000004</v>
      </c>
    </row>
    <row r="760" spans="1:10" ht="13.5" thickBot="1" x14ac:dyDescent="0.3">
      <c r="A760" s="156"/>
      <c r="B760" s="156"/>
      <c r="C760" s="156"/>
      <c r="D760" s="156"/>
      <c r="E760" s="156" t="s">
        <v>1795</v>
      </c>
      <c r="F760" s="146">
        <v>0</v>
      </c>
      <c r="G760" s="156"/>
      <c r="H760" s="181" t="s">
        <v>1796</v>
      </c>
      <c r="I760" s="181"/>
      <c r="J760" s="146">
        <v>165.89</v>
      </c>
    </row>
    <row r="761" spans="1:10" ht="13.5" thickTop="1" x14ac:dyDescent="0.25">
      <c r="A761" s="147"/>
      <c r="B761" s="147"/>
      <c r="C761" s="147"/>
      <c r="D761" s="147"/>
      <c r="E761" s="147"/>
      <c r="F761" s="147"/>
      <c r="G761" s="147"/>
      <c r="H761" s="147"/>
      <c r="I761" s="147"/>
      <c r="J761" s="147"/>
    </row>
    <row r="762" spans="1:10" x14ac:dyDescent="0.25">
      <c r="A762" s="157" t="s">
        <v>2102</v>
      </c>
      <c r="B762" s="152" t="s">
        <v>1775</v>
      </c>
      <c r="C762" s="157" t="s">
        <v>1776</v>
      </c>
      <c r="D762" s="157" t="s">
        <v>1777</v>
      </c>
      <c r="E762" s="186" t="s">
        <v>1778</v>
      </c>
      <c r="F762" s="186"/>
      <c r="G762" s="153" t="s">
        <v>1779</v>
      </c>
      <c r="H762" s="152" t="s">
        <v>1780</v>
      </c>
      <c r="I762" s="152" t="s">
        <v>1781</v>
      </c>
      <c r="J762" s="152" t="s">
        <v>89</v>
      </c>
    </row>
    <row r="763" spans="1:10" ht="63.75" x14ac:dyDescent="0.25">
      <c r="A763" s="158" t="s">
        <v>1461</v>
      </c>
      <c r="B763" s="138" t="s">
        <v>1234</v>
      </c>
      <c r="C763" s="158" t="s">
        <v>8</v>
      </c>
      <c r="D763" s="158" t="s">
        <v>144</v>
      </c>
      <c r="E763" s="187" t="s">
        <v>1844</v>
      </c>
      <c r="F763" s="187"/>
      <c r="G763" s="139" t="s">
        <v>12</v>
      </c>
      <c r="H763" s="140">
        <v>1</v>
      </c>
      <c r="I763" s="141">
        <v>4.1100000000000003</v>
      </c>
      <c r="J763" s="141">
        <v>4.1100000000000003</v>
      </c>
    </row>
    <row r="764" spans="1:10" ht="25.5" x14ac:dyDescent="0.25">
      <c r="A764" s="154" t="s">
        <v>949</v>
      </c>
      <c r="B764" s="142" t="s">
        <v>1967</v>
      </c>
      <c r="C764" s="154" t="s">
        <v>8</v>
      </c>
      <c r="D764" s="154" t="s">
        <v>194</v>
      </c>
      <c r="E764" s="188" t="s">
        <v>1784</v>
      </c>
      <c r="F764" s="188"/>
      <c r="G764" s="143" t="s">
        <v>65</v>
      </c>
      <c r="H764" s="144">
        <v>0.03</v>
      </c>
      <c r="I764" s="145">
        <v>16.84</v>
      </c>
      <c r="J764" s="145">
        <v>0.5</v>
      </c>
    </row>
    <row r="765" spans="1:10" ht="25.5" x14ac:dyDescent="0.25">
      <c r="A765" s="154" t="s">
        <v>949</v>
      </c>
      <c r="B765" s="142" t="s">
        <v>1935</v>
      </c>
      <c r="C765" s="154" t="s">
        <v>8</v>
      </c>
      <c r="D765" s="154" t="s">
        <v>195</v>
      </c>
      <c r="E765" s="188" t="s">
        <v>1784</v>
      </c>
      <c r="F765" s="188"/>
      <c r="G765" s="143" t="s">
        <v>65</v>
      </c>
      <c r="H765" s="144">
        <v>0.03</v>
      </c>
      <c r="I765" s="145">
        <v>21.87</v>
      </c>
      <c r="J765" s="145">
        <v>0.65</v>
      </c>
    </row>
    <row r="766" spans="1:10" ht="51" x14ac:dyDescent="0.25">
      <c r="A766" s="155" t="s">
        <v>950</v>
      </c>
      <c r="B766" s="148" t="s">
        <v>2103</v>
      </c>
      <c r="C766" s="155" t="s">
        <v>8</v>
      </c>
      <c r="D766" s="155" t="s">
        <v>508</v>
      </c>
      <c r="E766" s="185" t="s">
        <v>1808</v>
      </c>
      <c r="F766" s="185"/>
      <c r="G766" s="149" t="s">
        <v>12</v>
      </c>
      <c r="H766" s="150">
        <v>1.19</v>
      </c>
      <c r="I766" s="151">
        <v>2.4700000000000002</v>
      </c>
      <c r="J766" s="151">
        <v>2.93</v>
      </c>
    </row>
    <row r="767" spans="1:10" ht="25.5" x14ac:dyDescent="0.25">
      <c r="A767" s="155" t="s">
        <v>950</v>
      </c>
      <c r="B767" s="148" t="s">
        <v>2101</v>
      </c>
      <c r="C767" s="155" t="s">
        <v>8</v>
      </c>
      <c r="D767" s="155" t="s">
        <v>556</v>
      </c>
      <c r="E767" s="185" t="s">
        <v>1808</v>
      </c>
      <c r="F767" s="185"/>
      <c r="G767" s="149" t="s">
        <v>198</v>
      </c>
      <c r="H767" s="150">
        <v>8.9999999999999993E-3</v>
      </c>
      <c r="I767" s="151">
        <v>3.95</v>
      </c>
      <c r="J767" s="151">
        <v>0.03</v>
      </c>
    </row>
    <row r="768" spans="1:10" x14ac:dyDescent="0.25">
      <c r="A768" s="156"/>
      <c r="B768" s="156"/>
      <c r="C768" s="156"/>
      <c r="D768" s="156"/>
      <c r="E768" s="156" t="s">
        <v>1792</v>
      </c>
      <c r="F768" s="146">
        <v>0.85</v>
      </c>
      <c r="G768" s="156" t="s">
        <v>1793</v>
      </c>
      <c r="H768" s="146">
        <v>0</v>
      </c>
      <c r="I768" s="156" t="s">
        <v>1794</v>
      </c>
      <c r="J768" s="146">
        <v>0.85</v>
      </c>
    </row>
    <row r="769" spans="1:10" ht="13.5" thickBot="1" x14ac:dyDescent="0.3">
      <c r="A769" s="156"/>
      <c r="B769" s="156"/>
      <c r="C769" s="156"/>
      <c r="D769" s="156"/>
      <c r="E769" s="156" t="s">
        <v>1795</v>
      </c>
      <c r="F769" s="146">
        <v>0</v>
      </c>
      <c r="G769" s="156"/>
      <c r="H769" s="181" t="s">
        <v>1796</v>
      </c>
      <c r="I769" s="181"/>
      <c r="J769" s="146">
        <v>4.1100000000000003</v>
      </c>
    </row>
    <row r="770" spans="1:10" ht="13.5" thickTop="1" x14ac:dyDescent="0.25">
      <c r="A770" s="147"/>
      <c r="B770" s="147"/>
      <c r="C770" s="147"/>
      <c r="D770" s="147"/>
      <c r="E770" s="147"/>
      <c r="F770" s="147"/>
      <c r="G770" s="147"/>
      <c r="H770" s="147"/>
      <c r="I770" s="147"/>
      <c r="J770" s="147"/>
    </row>
    <row r="771" spans="1:10" x14ac:dyDescent="0.25">
      <c r="A771" s="157" t="s">
        <v>2104</v>
      </c>
      <c r="B771" s="152" t="s">
        <v>1775</v>
      </c>
      <c r="C771" s="157" t="s">
        <v>1776</v>
      </c>
      <c r="D771" s="157" t="s">
        <v>1777</v>
      </c>
      <c r="E771" s="186" t="s">
        <v>1778</v>
      </c>
      <c r="F771" s="186"/>
      <c r="G771" s="153" t="s">
        <v>1779</v>
      </c>
      <c r="H771" s="152" t="s">
        <v>1780</v>
      </c>
      <c r="I771" s="152" t="s">
        <v>1781</v>
      </c>
      <c r="J771" s="152" t="s">
        <v>89</v>
      </c>
    </row>
    <row r="772" spans="1:10" ht="63.75" x14ac:dyDescent="0.25">
      <c r="A772" s="158" t="s">
        <v>1461</v>
      </c>
      <c r="B772" s="138" t="s">
        <v>1559</v>
      </c>
      <c r="C772" s="158" t="s">
        <v>8</v>
      </c>
      <c r="D772" s="158" t="s">
        <v>312</v>
      </c>
      <c r="E772" s="187" t="s">
        <v>1844</v>
      </c>
      <c r="F772" s="187"/>
      <c r="G772" s="139" t="s">
        <v>12</v>
      </c>
      <c r="H772" s="140">
        <v>1</v>
      </c>
      <c r="I772" s="141">
        <v>9.3800000000000008</v>
      </c>
      <c r="J772" s="141">
        <v>9.3800000000000008</v>
      </c>
    </row>
    <row r="773" spans="1:10" ht="25.5" x14ac:dyDescent="0.25">
      <c r="A773" s="154" t="s">
        <v>949</v>
      </c>
      <c r="B773" s="142" t="s">
        <v>1967</v>
      </c>
      <c r="C773" s="154" t="s">
        <v>8</v>
      </c>
      <c r="D773" s="154" t="s">
        <v>194</v>
      </c>
      <c r="E773" s="188" t="s">
        <v>1784</v>
      </c>
      <c r="F773" s="188"/>
      <c r="G773" s="143" t="s">
        <v>65</v>
      </c>
      <c r="H773" s="144">
        <v>5.1999999999999998E-2</v>
      </c>
      <c r="I773" s="145">
        <v>16.84</v>
      </c>
      <c r="J773" s="145">
        <v>0.87</v>
      </c>
    </row>
    <row r="774" spans="1:10" ht="25.5" x14ac:dyDescent="0.25">
      <c r="A774" s="154" t="s">
        <v>949</v>
      </c>
      <c r="B774" s="142" t="s">
        <v>1935</v>
      </c>
      <c r="C774" s="154" t="s">
        <v>8</v>
      </c>
      <c r="D774" s="154" t="s">
        <v>195</v>
      </c>
      <c r="E774" s="188" t="s">
        <v>1784</v>
      </c>
      <c r="F774" s="188"/>
      <c r="G774" s="143" t="s">
        <v>65</v>
      </c>
      <c r="H774" s="144">
        <v>5.1999999999999998E-2</v>
      </c>
      <c r="I774" s="145">
        <v>21.87</v>
      </c>
      <c r="J774" s="145">
        <v>1.1299999999999999</v>
      </c>
    </row>
    <row r="775" spans="1:10" ht="51" x14ac:dyDescent="0.25">
      <c r="A775" s="155" t="s">
        <v>950</v>
      </c>
      <c r="B775" s="148" t="s">
        <v>2105</v>
      </c>
      <c r="C775" s="155" t="s">
        <v>8</v>
      </c>
      <c r="D775" s="155" t="s">
        <v>510</v>
      </c>
      <c r="E775" s="185" t="s">
        <v>1808</v>
      </c>
      <c r="F775" s="185"/>
      <c r="G775" s="149" t="s">
        <v>12</v>
      </c>
      <c r="H775" s="150">
        <v>1.19</v>
      </c>
      <c r="I775" s="151">
        <v>6.18</v>
      </c>
      <c r="J775" s="151">
        <v>7.35</v>
      </c>
    </row>
    <row r="776" spans="1:10" ht="25.5" x14ac:dyDescent="0.25">
      <c r="A776" s="155" t="s">
        <v>950</v>
      </c>
      <c r="B776" s="148" t="s">
        <v>2101</v>
      </c>
      <c r="C776" s="155" t="s">
        <v>8</v>
      </c>
      <c r="D776" s="155" t="s">
        <v>556</v>
      </c>
      <c r="E776" s="185" t="s">
        <v>1808</v>
      </c>
      <c r="F776" s="185"/>
      <c r="G776" s="149" t="s">
        <v>198</v>
      </c>
      <c r="H776" s="150">
        <v>8.9999999999999993E-3</v>
      </c>
      <c r="I776" s="151">
        <v>3.95</v>
      </c>
      <c r="J776" s="151">
        <v>0.03</v>
      </c>
    </row>
    <row r="777" spans="1:10" x14ac:dyDescent="0.25">
      <c r="A777" s="156"/>
      <c r="B777" s="156"/>
      <c r="C777" s="156"/>
      <c r="D777" s="156"/>
      <c r="E777" s="156" t="s">
        <v>1792</v>
      </c>
      <c r="F777" s="146">
        <v>1.49</v>
      </c>
      <c r="G777" s="156" t="s">
        <v>1793</v>
      </c>
      <c r="H777" s="146">
        <v>0</v>
      </c>
      <c r="I777" s="156" t="s">
        <v>1794</v>
      </c>
      <c r="J777" s="146">
        <v>1.49</v>
      </c>
    </row>
    <row r="778" spans="1:10" ht="13.5" thickBot="1" x14ac:dyDescent="0.3">
      <c r="A778" s="156"/>
      <c r="B778" s="156"/>
      <c r="C778" s="156"/>
      <c r="D778" s="156"/>
      <c r="E778" s="156" t="s">
        <v>1795</v>
      </c>
      <c r="F778" s="146">
        <v>0</v>
      </c>
      <c r="G778" s="156"/>
      <c r="H778" s="181" t="s">
        <v>1796</v>
      </c>
      <c r="I778" s="181"/>
      <c r="J778" s="146">
        <v>9.3800000000000008</v>
      </c>
    </row>
    <row r="779" spans="1:10" ht="13.5" thickTop="1" x14ac:dyDescent="0.25">
      <c r="A779" s="147"/>
      <c r="B779" s="147"/>
      <c r="C779" s="147"/>
      <c r="D779" s="147"/>
      <c r="E779" s="147"/>
      <c r="F779" s="147"/>
      <c r="G779" s="147"/>
      <c r="H779" s="147"/>
      <c r="I779" s="147"/>
      <c r="J779" s="147"/>
    </row>
    <row r="780" spans="1:10" x14ac:dyDescent="0.25">
      <c r="A780" s="157" t="s">
        <v>2106</v>
      </c>
      <c r="B780" s="152" t="s">
        <v>1775</v>
      </c>
      <c r="C780" s="157" t="s">
        <v>1776</v>
      </c>
      <c r="D780" s="157" t="s">
        <v>1777</v>
      </c>
      <c r="E780" s="186" t="s">
        <v>1778</v>
      </c>
      <c r="F780" s="186"/>
      <c r="G780" s="153" t="s">
        <v>1779</v>
      </c>
      <c r="H780" s="152" t="s">
        <v>1780</v>
      </c>
      <c r="I780" s="152" t="s">
        <v>1781</v>
      </c>
      <c r="J780" s="152" t="s">
        <v>89</v>
      </c>
    </row>
    <row r="781" spans="1:10" ht="51" x14ac:dyDescent="0.25">
      <c r="A781" s="158" t="s">
        <v>1461</v>
      </c>
      <c r="B781" s="138" t="s">
        <v>1244</v>
      </c>
      <c r="C781" s="158" t="s">
        <v>8</v>
      </c>
      <c r="D781" s="158" t="s">
        <v>667</v>
      </c>
      <c r="E781" s="187" t="s">
        <v>1815</v>
      </c>
      <c r="F781" s="187"/>
      <c r="G781" s="139" t="s">
        <v>763</v>
      </c>
      <c r="H781" s="140">
        <v>1</v>
      </c>
      <c r="I781" s="141">
        <v>308.39</v>
      </c>
      <c r="J781" s="141">
        <v>308.39</v>
      </c>
    </row>
    <row r="782" spans="1:10" ht="51" x14ac:dyDescent="0.25">
      <c r="A782" s="154" t="s">
        <v>949</v>
      </c>
      <c r="B782" s="142" t="s">
        <v>1297</v>
      </c>
      <c r="C782" s="154" t="s">
        <v>8</v>
      </c>
      <c r="D782" s="154" t="s">
        <v>277</v>
      </c>
      <c r="E782" s="188" t="s">
        <v>1815</v>
      </c>
      <c r="F782" s="188"/>
      <c r="G782" s="143" t="s">
        <v>763</v>
      </c>
      <c r="H782" s="144">
        <v>0.12</v>
      </c>
      <c r="I782" s="145">
        <v>102.07</v>
      </c>
      <c r="J782" s="145">
        <v>12.24</v>
      </c>
    </row>
    <row r="783" spans="1:10" ht="51" x14ac:dyDescent="0.25">
      <c r="A783" s="154" t="s">
        <v>949</v>
      </c>
      <c r="B783" s="142" t="s">
        <v>2107</v>
      </c>
      <c r="C783" s="154" t="s">
        <v>8</v>
      </c>
      <c r="D783" s="154" t="s">
        <v>2108</v>
      </c>
      <c r="E783" s="188" t="s">
        <v>1815</v>
      </c>
      <c r="F783" s="188"/>
      <c r="G783" s="143" t="s">
        <v>43</v>
      </c>
      <c r="H783" s="144">
        <v>5.04</v>
      </c>
      <c r="I783" s="145">
        <v>24.75</v>
      </c>
      <c r="J783" s="145">
        <v>124.74</v>
      </c>
    </row>
    <row r="784" spans="1:10" ht="25.5" x14ac:dyDescent="0.25">
      <c r="A784" s="154" t="s">
        <v>949</v>
      </c>
      <c r="B784" s="142" t="s">
        <v>2110</v>
      </c>
      <c r="C784" s="154" t="s">
        <v>8</v>
      </c>
      <c r="D784" s="154" t="s">
        <v>275</v>
      </c>
      <c r="E784" s="188" t="s">
        <v>1815</v>
      </c>
      <c r="F784" s="188"/>
      <c r="G784" s="143" t="s">
        <v>951</v>
      </c>
      <c r="H784" s="144">
        <v>3.5000000000000003E-2</v>
      </c>
      <c r="I784" s="145">
        <v>48.87</v>
      </c>
      <c r="J784" s="145">
        <v>1.71</v>
      </c>
    </row>
    <row r="785" spans="1:10" ht="51" x14ac:dyDescent="0.25">
      <c r="A785" s="154" t="s">
        <v>949</v>
      </c>
      <c r="B785" s="142" t="s">
        <v>1258</v>
      </c>
      <c r="C785" s="154" t="s">
        <v>8</v>
      </c>
      <c r="D785" s="154" t="s">
        <v>664</v>
      </c>
      <c r="E785" s="188" t="s">
        <v>1815</v>
      </c>
      <c r="F785" s="188"/>
      <c r="G785" s="143" t="s">
        <v>951</v>
      </c>
      <c r="H785" s="144">
        <v>0.1</v>
      </c>
      <c r="I785" s="145">
        <v>123.72</v>
      </c>
      <c r="J785" s="145">
        <v>12.37</v>
      </c>
    </row>
    <row r="786" spans="1:10" ht="38.25" x14ac:dyDescent="0.25">
      <c r="A786" s="154" t="s">
        <v>949</v>
      </c>
      <c r="B786" s="142" t="s">
        <v>1257</v>
      </c>
      <c r="C786" s="154" t="s">
        <v>8</v>
      </c>
      <c r="D786" s="154" t="s">
        <v>665</v>
      </c>
      <c r="E786" s="188" t="s">
        <v>1815</v>
      </c>
      <c r="F786" s="188"/>
      <c r="G786" s="143" t="s">
        <v>763</v>
      </c>
      <c r="H786" s="144">
        <v>1.24</v>
      </c>
      <c r="I786" s="145">
        <v>1.86</v>
      </c>
      <c r="J786" s="145">
        <v>2.2999999999999998</v>
      </c>
    </row>
    <row r="787" spans="1:10" ht="63.75" x14ac:dyDescent="0.25">
      <c r="A787" s="154" t="s">
        <v>949</v>
      </c>
      <c r="B787" s="142" t="s">
        <v>1265</v>
      </c>
      <c r="C787" s="154" t="s">
        <v>8</v>
      </c>
      <c r="D787" s="154" t="s">
        <v>278</v>
      </c>
      <c r="E787" s="188" t="s">
        <v>1815</v>
      </c>
      <c r="F787" s="188"/>
      <c r="G787" s="143" t="s">
        <v>951</v>
      </c>
      <c r="H787" s="144">
        <v>0.23499999999999999</v>
      </c>
      <c r="I787" s="145">
        <v>648.51</v>
      </c>
      <c r="J787" s="145">
        <v>152.38999999999999</v>
      </c>
    </row>
    <row r="788" spans="1:10" ht="51" x14ac:dyDescent="0.25">
      <c r="A788" s="154" t="s">
        <v>949</v>
      </c>
      <c r="B788" s="142" t="s">
        <v>2109</v>
      </c>
      <c r="C788" s="154" t="s">
        <v>8</v>
      </c>
      <c r="D788" s="154" t="s">
        <v>276</v>
      </c>
      <c r="E788" s="188" t="s">
        <v>1815</v>
      </c>
      <c r="F788" s="188"/>
      <c r="G788" s="143" t="s">
        <v>763</v>
      </c>
      <c r="H788" s="144">
        <v>1</v>
      </c>
      <c r="I788" s="145">
        <v>2.64</v>
      </c>
      <c r="J788" s="145">
        <v>2.64</v>
      </c>
    </row>
    <row r="789" spans="1:10" x14ac:dyDescent="0.25">
      <c r="A789" s="156"/>
      <c r="B789" s="156"/>
      <c r="C789" s="156"/>
      <c r="D789" s="156"/>
      <c r="E789" s="156" t="s">
        <v>1792</v>
      </c>
      <c r="F789" s="146">
        <v>17.71</v>
      </c>
      <c r="G789" s="156" t="s">
        <v>1793</v>
      </c>
      <c r="H789" s="146">
        <v>0</v>
      </c>
      <c r="I789" s="156" t="s">
        <v>1794</v>
      </c>
      <c r="J789" s="146">
        <v>17.71</v>
      </c>
    </row>
    <row r="790" spans="1:10" ht="13.5" thickBot="1" x14ac:dyDescent="0.3">
      <c r="A790" s="156"/>
      <c r="B790" s="156"/>
      <c r="C790" s="156"/>
      <c r="D790" s="156"/>
      <c r="E790" s="156" t="s">
        <v>1795</v>
      </c>
      <c r="F790" s="146">
        <v>0</v>
      </c>
      <c r="G790" s="156"/>
      <c r="H790" s="181" t="s">
        <v>1796</v>
      </c>
      <c r="I790" s="181"/>
      <c r="J790" s="146">
        <v>308.39</v>
      </c>
    </row>
    <row r="791" spans="1:10" ht="13.5" thickTop="1" x14ac:dyDescent="0.25">
      <c r="A791" s="147"/>
      <c r="B791" s="147"/>
      <c r="C791" s="147"/>
      <c r="D791" s="147"/>
      <c r="E791" s="147"/>
      <c r="F791" s="147"/>
      <c r="G791" s="147"/>
      <c r="H791" s="147"/>
      <c r="I791" s="147"/>
      <c r="J791" s="147"/>
    </row>
    <row r="792" spans="1:10" x14ac:dyDescent="0.25">
      <c r="A792" s="157" t="s">
        <v>2111</v>
      </c>
      <c r="B792" s="152" t="s">
        <v>1775</v>
      </c>
      <c r="C792" s="157" t="s">
        <v>1776</v>
      </c>
      <c r="D792" s="157" t="s">
        <v>1777</v>
      </c>
      <c r="E792" s="186" t="s">
        <v>1778</v>
      </c>
      <c r="F792" s="186"/>
      <c r="G792" s="153" t="s">
        <v>1779</v>
      </c>
      <c r="H792" s="152" t="s">
        <v>1780</v>
      </c>
      <c r="I792" s="152" t="s">
        <v>1781</v>
      </c>
      <c r="J792" s="152" t="s">
        <v>89</v>
      </c>
    </row>
    <row r="793" spans="1:10" ht="89.25" x14ac:dyDescent="0.25">
      <c r="A793" s="158" t="s">
        <v>1461</v>
      </c>
      <c r="B793" s="138" t="s">
        <v>1245</v>
      </c>
      <c r="C793" s="158" t="s">
        <v>8</v>
      </c>
      <c r="D793" s="158" t="s">
        <v>445</v>
      </c>
      <c r="E793" s="187" t="s">
        <v>1904</v>
      </c>
      <c r="F793" s="187"/>
      <c r="G793" s="139" t="s">
        <v>763</v>
      </c>
      <c r="H793" s="140">
        <v>1</v>
      </c>
      <c r="I793" s="141">
        <v>78.209999999999994</v>
      </c>
      <c r="J793" s="141">
        <v>78.209999999999994</v>
      </c>
    </row>
    <row r="794" spans="1:10" ht="76.5" x14ac:dyDescent="0.25">
      <c r="A794" s="154" t="s">
        <v>949</v>
      </c>
      <c r="B794" s="142" t="s">
        <v>2112</v>
      </c>
      <c r="C794" s="154" t="s">
        <v>8</v>
      </c>
      <c r="D794" s="154" t="s">
        <v>209</v>
      </c>
      <c r="E794" s="188" t="s">
        <v>1904</v>
      </c>
      <c r="F794" s="188"/>
      <c r="G794" s="143" t="s">
        <v>763</v>
      </c>
      <c r="H794" s="144">
        <v>0.32650000000000001</v>
      </c>
      <c r="I794" s="145">
        <v>74.31</v>
      </c>
      <c r="J794" s="145">
        <v>24.26</v>
      </c>
    </row>
    <row r="795" spans="1:10" ht="63.75" x14ac:dyDescent="0.25">
      <c r="A795" s="154" t="s">
        <v>949</v>
      </c>
      <c r="B795" s="142" t="s">
        <v>2114</v>
      </c>
      <c r="C795" s="154" t="s">
        <v>8</v>
      </c>
      <c r="D795" s="154" t="s">
        <v>208</v>
      </c>
      <c r="E795" s="188" t="s">
        <v>1904</v>
      </c>
      <c r="F795" s="188"/>
      <c r="G795" s="143" t="s">
        <v>763</v>
      </c>
      <c r="H795" s="144">
        <v>0.27750000000000002</v>
      </c>
      <c r="I795" s="145">
        <v>78.98</v>
      </c>
      <c r="J795" s="145">
        <v>21.91</v>
      </c>
    </row>
    <row r="796" spans="1:10" ht="63.75" x14ac:dyDescent="0.25">
      <c r="A796" s="154" t="s">
        <v>949</v>
      </c>
      <c r="B796" s="142" t="s">
        <v>2115</v>
      </c>
      <c r="C796" s="154" t="s">
        <v>8</v>
      </c>
      <c r="D796" s="154" t="s">
        <v>210</v>
      </c>
      <c r="E796" s="188" t="s">
        <v>1904</v>
      </c>
      <c r="F796" s="188"/>
      <c r="G796" s="143" t="s">
        <v>763</v>
      </c>
      <c r="H796" s="144">
        <v>0.26019999999999999</v>
      </c>
      <c r="I796" s="145">
        <v>83.16</v>
      </c>
      <c r="J796" s="145">
        <v>21.63</v>
      </c>
    </row>
    <row r="797" spans="1:10" ht="76.5" x14ac:dyDescent="0.25">
      <c r="A797" s="154" t="s">
        <v>949</v>
      </c>
      <c r="B797" s="142" t="s">
        <v>2113</v>
      </c>
      <c r="C797" s="154" t="s">
        <v>8</v>
      </c>
      <c r="D797" s="154" t="s">
        <v>211</v>
      </c>
      <c r="E797" s="188" t="s">
        <v>1904</v>
      </c>
      <c r="F797" s="188"/>
      <c r="G797" s="143" t="s">
        <v>763</v>
      </c>
      <c r="H797" s="144">
        <v>0.1358</v>
      </c>
      <c r="I797" s="145">
        <v>76.709999999999994</v>
      </c>
      <c r="J797" s="145">
        <v>10.41</v>
      </c>
    </row>
    <row r="798" spans="1:10" x14ac:dyDescent="0.25">
      <c r="A798" s="156"/>
      <c r="B798" s="156"/>
      <c r="C798" s="156"/>
      <c r="D798" s="156"/>
      <c r="E798" s="156" t="s">
        <v>1792</v>
      </c>
      <c r="F798" s="146">
        <v>13.22</v>
      </c>
      <c r="G798" s="156" t="s">
        <v>1793</v>
      </c>
      <c r="H798" s="146">
        <v>0</v>
      </c>
      <c r="I798" s="156" t="s">
        <v>1794</v>
      </c>
      <c r="J798" s="146">
        <v>13.22</v>
      </c>
    </row>
    <row r="799" spans="1:10" ht="13.5" thickBot="1" x14ac:dyDescent="0.3">
      <c r="A799" s="156"/>
      <c r="B799" s="156"/>
      <c r="C799" s="156"/>
      <c r="D799" s="156"/>
      <c r="E799" s="156" t="s">
        <v>1795</v>
      </c>
      <c r="F799" s="146">
        <v>0</v>
      </c>
      <c r="G799" s="156"/>
      <c r="H799" s="181" t="s">
        <v>1796</v>
      </c>
      <c r="I799" s="181"/>
      <c r="J799" s="146">
        <v>78.209999999999994</v>
      </c>
    </row>
    <row r="800" spans="1:10" ht="13.5" thickTop="1" x14ac:dyDescent="0.25">
      <c r="A800" s="147"/>
      <c r="B800" s="147"/>
      <c r="C800" s="147"/>
      <c r="D800" s="147"/>
      <c r="E800" s="147"/>
      <c r="F800" s="147"/>
      <c r="G800" s="147"/>
      <c r="H800" s="147"/>
      <c r="I800" s="147"/>
      <c r="J800" s="147"/>
    </row>
    <row r="801" spans="1:10" x14ac:dyDescent="0.25">
      <c r="A801" s="157" t="s">
        <v>2116</v>
      </c>
      <c r="B801" s="152" t="s">
        <v>1775</v>
      </c>
      <c r="C801" s="157" t="s">
        <v>1776</v>
      </c>
      <c r="D801" s="157" t="s">
        <v>1777</v>
      </c>
      <c r="E801" s="186" t="s">
        <v>1778</v>
      </c>
      <c r="F801" s="186"/>
      <c r="G801" s="153" t="s">
        <v>1779</v>
      </c>
      <c r="H801" s="152" t="s">
        <v>1780</v>
      </c>
      <c r="I801" s="152" t="s">
        <v>1781</v>
      </c>
      <c r="J801" s="152" t="s">
        <v>89</v>
      </c>
    </row>
    <row r="802" spans="1:10" ht="89.25" x14ac:dyDescent="0.25">
      <c r="A802" s="158" t="s">
        <v>1461</v>
      </c>
      <c r="B802" s="138" t="s">
        <v>1246</v>
      </c>
      <c r="C802" s="158" t="s">
        <v>8</v>
      </c>
      <c r="D802" s="158" t="s">
        <v>451</v>
      </c>
      <c r="E802" s="187" t="s">
        <v>1908</v>
      </c>
      <c r="F802" s="187"/>
      <c r="G802" s="139" t="s">
        <v>763</v>
      </c>
      <c r="H802" s="140">
        <v>1</v>
      </c>
      <c r="I802" s="141">
        <v>5.56</v>
      </c>
      <c r="J802" s="141">
        <v>5.56</v>
      </c>
    </row>
    <row r="803" spans="1:10" ht="63.75" x14ac:dyDescent="0.25">
      <c r="A803" s="154" t="s">
        <v>949</v>
      </c>
      <c r="B803" s="142" t="s">
        <v>2117</v>
      </c>
      <c r="C803" s="154" t="s">
        <v>8</v>
      </c>
      <c r="D803" s="154" t="s">
        <v>727</v>
      </c>
      <c r="E803" s="188" t="s">
        <v>1784</v>
      </c>
      <c r="F803" s="188"/>
      <c r="G803" s="143" t="s">
        <v>951</v>
      </c>
      <c r="H803" s="144">
        <v>4.1999999999999997E-3</v>
      </c>
      <c r="I803" s="145">
        <v>456.58</v>
      </c>
      <c r="J803" s="145">
        <v>1.91</v>
      </c>
    </row>
    <row r="804" spans="1:10" ht="25.5" x14ac:dyDescent="0.25">
      <c r="A804" s="154" t="s">
        <v>949</v>
      </c>
      <c r="B804" s="142" t="s">
        <v>2084</v>
      </c>
      <c r="C804" s="154" t="s">
        <v>8</v>
      </c>
      <c r="D804" s="154" t="s">
        <v>183</v>
      </c>
      <c r="E804" s="188" t="s">
        <v>1784</v>
      </c>
      <c r="F804" s="188"/>
      <c r="G804" s="143" t="s">
        <v>65</v>
      </c>
      <c r="H804" s="144">
        <v>0.124</v>
      </c>
      <c r="I804" s="145">
        <v>21.1</v>
      </c>
      <c r="J804" s="145">
        <v>2.61</v>
      </c>
    </row>
    <row r="805" spans="1:10" ht="25.5" x14ac:dyDescent="0.25">
      <c r="A805" s="154" t="s">
        <v>949</v>
      </c>
      <c r="B805" s="142" t="s">
        <v>1827</v>
      </c>
      <c r="C805" s="154" t="s">
        <v>8</v>
      </c>
      <c r="D805" s="154" t="s">
        <v>66</v>
      </c>
      <c r="E805" s="188" t="s">
        <v>1784</v>
      </c>
      <c r="F805" s="188"/>
      <c r="G805" s="143" t="s">
        <v>65</v>
      </c>
      <c r="H805" s="144">
        <v>6.2E-2</v>
      </c>
      <c r="I805" s="145">
        <v>16.829999999999998</v>
      </c>
      <c r="J805" s="145">
        <v>1.04</v>
      </c>
    </row>
    <row r="806" spans="1:10" x14ac:dyDescent="0.25">
      <c r="A806" s="156"/>
      <c r="B806" s="156"/>
      <c r="C806" s="156"/>
      <c r="D806" s="156"/>
      <c r="E806" s="156" t="s">
        <v>1792</v>
      </c>
      <c r="F806" s="146">
        <v>2.94</v>
      </c>
      <c r="G806" s="156" t="s">
        <v>1793</v>
      </c>
      <c r="H806" s="146">
        <v>0</v>
      </c>
      <c r="I806" s="156" t="s">
        <v>1794</v>
      </c>
      <c r="J806" s="146">
        <v>2.94</v>
      </c>
    </row>
    <row r="807" spans="1:10" ht="13.5" thickBot="1" x14ac:dyDescent="0.3">
      <c r="A807" s="156"/>
      <c r="B807" s="156"/>
      <c r="C807" s="156"/>
      <c r="D807" s="156"/>
      <c r="E807" s="156" t="s">
        <v>1795</v>
      </c>
      <c r="F807" s="146">
        <v>0</v>
      </c>
      <c r="G807" s="156"/>
      <c r="H807" s="181" t="s">
        <v>1796</v>
      </c>
      <c r="I807" s="181"/>
      <c r="J807" s="146">
        <v>5.56</v>
      </c>
    </row>
    <row r="808" spans="1:10" ht="13.5" thickTop="1" x14ac:dyDescent="0.25">
      <c r="A808" s="147"/>
      <c r="B808" s="147"/>
      <c r="C808" s="147"/>
      <c r="D808" s="147"/>
      <c r="E808" s="147"/>
      <c r="F808" s="147"/>
      <c r="G808" s="147"/>
      <c r="H808" s="147"/>
      <c r="I808" s="147"/>
      <c r="J808" s="147"/>
    </row>
    <row r="809" spans="1:10" x14ac:dyDescent="0.25">
      <c r="A809" s="157" t="s">
        <v>2118</v>
      </c>
      <c r="B809" s="152" t="s">
        <v>1775</v>
      </c>
      <c r="C809" s="157" t="s">
        <v>1776</v>
      </c>
      <c r="D809" s="157" t="s">
        <v>1777</v>
      </c>
      <c r="E809" s="186" t="s">
        <v>1778</v>
      </c>
      <c r="F809" s="186"/>
      <c r="G809" s="153" t="s">
        <v>1779</v>
      </c>
      <c r="H809" s="152" t="s">
        <v>1780</v>
      </c>
      <c r="I809" s="152" t="s">
        <v>1781</v>
      </c>
      <c r="J809" s="152" t="s">
        <v>89</v>
      </c>
    </row>
    <row r="810" spans="1:10" ht="114.75" x14ac:dyDescent="0.25">
      <c r="A810" s="158" t="s">
        <v>1461</v>
      </c>
      <c r="B810" s="138" t="s">
        <v>1247</v>
      </c>
      <c r="C810" s="158" t="s">
        <v>8</v>
      </c>
      <c r="D810" s="158" t="s">
        <v>140</v>
      </c>
      <c r="E810" s="187" t="s">
        <v>1908</v>
      </c>
      <c r="F810" s="187"/>
      <c r="G810" s="139" t="s">
        <v>763</v>
      </c>
      <c r="H810" s="140">
        <v>1</v>
      </c>
      <c r="I810" s="141">
        <v>30.14</v>
      </c>
      <c r="J810" s="141">
        <v>30.14</v>
      </c>
    </row>
    <row r="811" spans="1:10" ht="102" x14ac:dyDescent="0.25">
      <c r="A811" s="154" t="s">
        <v>949</v>
      </c>
      <c r="B811" s="142" t="s">
        <v>2119</v>
      </c>
      <c r="C811" s="154" t="s">
        <v>8</v>
      </c>
      <c r="D811" s="154" t="s">
        <v>453</v>
      </c>
      <c r="E811" s="188" t="s">
        <v>1908</v>
      </c>
      <c r="F811" s="188"/>
      <c r="G811" s="143" t="s">
        <v>763</v>
      </c>
      <c r="H811" s="144">
        <v>0.11210000000000001</v>
      </c>
      <c r="I811" s="145">
        <v>32.99</v>
      </c>
      <c r="J811" s="145">
        <v>3.69</v>
      </c>
    </row>
    <row r="812" spans="1:10" ht="89.25" x14ac:dyDescent="0.25">
      <c r="A812" s="154" t="s">
        <v>949</v>
      </c>
      <c r="B812" s="142" t="s">
        <v>2120</v>
      </c>
      <c r="C812" s="154" t="s">
        <v>8</v>
      </c>
      <c r="D812" s="154" t="s">
        <v>454</v>
      </c>
      <c r="E812" s="188" t="s">
        <v>1908</v>
      </c>
      <c r="F812" s="188"/>
      <c r="G812" s="143" t="s">
        <v>763</v>
      </c>
      <c r="H812" s="144">
        <v>0.7339</v>
      </c>
      <c r="I812" s="145">
        <v>29.99</v>
      </c>
      <c r="J812" s="145">
        <v>22</v>
      </c>
    </row>
    <row r="813" spans="1:10" ht="102" x14ac:dyDescent="0.25">
      <c r="A813" s="154" t="s">
        <v>949</v>
      </c>
      <c r="B813" s="142" t="s">
        <v>2121</v>
      </c>
      <c r="C813" s="154" t="s">
        <v>8</v>
      </c>
      <c r="D813" s="154" t="s">
        <v>455</v>
      </c>
      <c r="E813" s="188" t="s">
        <v>1908</v>
      </c>
      <c r="F813" s="188"/>
      <c r="G813" s="143" t="s">
        <v>763</v>
      </c>
      <c r="H813" s="144">
        <v>0.154</v>
      </c>
      <c r="I813" s="145">
        <v>28.93</v>
      </c>
      <c r="J813" s="145">
        <v>4.45</v>
      </c>
    </row>
    <row r="814" spans="1:10" x14ac:dyDescent="0.25">
      <c r="A814" s="156"/>
      <c r="B814" s="156"/>
      <c r="C814" s="156"/>
      <c r="D814" s="156"/>
      <c r="E814" s="156" t="s">
        <v>1792</v>
      </c>
      <c r="F814" s="146">
        <v>11.72</v>
      </c>
      <c r="G814" s="156" t="s">
        <v>1793</v>
      </c>
      <c r="H814" s="146">
        <v>0</v>
      </c>
      <c r="I814" s="156" t="s">
        <v>1794</v>
      </c>
      <c r="J814" s="146">
        <v>11.72</v>
      </c>
    </row>
    <row r="815" spans="1:10" ht="13.5" thickBot="1" x14ac:dyDescent="0.3">
      <c r="A815" s="156"/>
      <c r="B815" s="156"/>
      <c r="C815" s="156"/>
      <c r="D815" s="156"/>
      <c r="E815" s="156" t="s">
        <v>1795</v>
      </c>
      <c r="F815" s="146">
        <v>0</v>
      </c>
      <c r="G815" s="156"/>
      <c r="H815" s="181" t="s">
        <v>1796</v>
      </c>
      <c r="I815" s="181"/>
      <c r="J815" s="146">
        <v>30.14</v>
      </c>
    </row>
    <row r="816" spans="1:10" ht="13.5" thickTop="1" x14ac:dyDescent="0.25">
      <c r="A816" s="147"/>
      <c r="B816" s="147"/>
      <c r="C816" s="147"/>
      <c r="D816" s="147"/>
      <c r="E816" s="147"/>
      <c r="F816" s="147"/>
      <c r="G816" s="147"/>
      <c r="H816" s="147"/>
      <c r="I816" s="147"/>
      <c r="J816" s="147"/>
    </row>
    <row r="817" spans="1:10" x14ac:dyDescent="0.25">
      <c r="A817" s="157" t="s">
        <v>2122</v>
      </c>
      <c r="B817" s="152" t="s">
        <v>1775</v>
      </c>
      <c r="C817" s="157" t="s">
        <v>1776</v>
      </c>
      <c r="D817" s="157" t="s">
        <v>1777</v>
      </c>
      <c r="E817" s="186" t="s">
        <v>1778</v>
      </c>
      <c r="F817" s="186"/>
      <c r="G817" s="153" t="s">
        <v>1779</v>
      </c>
      <c r="H817" s="152" t="s">
        <v>1780</v>
      </c>
      <c r="I817" s="152" t="s">
        <v>1781</v>
      </c>
      <c r="J817" s="152" t="s">
        <v>89</v>
      </c>
    </row>
    <row r="818" spans="1:10" ht="38.25" x14ac:dyDescent="0.25">
      <c r="A818" s="158" t="s">
        <v>1461</v>
      </c>
      <c r="B818" s="138" t="s">
        <v>1248</v>
      </c>
      <c r="C818" s="158" t="s">
        <v>8</v>
      </c>
      <c r="D818" s="158" t="s">
        <v>189</v>
      </c>
      <c r="E818" s="187" t="s">
        <v>2123</v>
      </c>
      <c r="F818" s="187"/>
      <c r="G818" s="139" t="s">
        <v>763</v>
      </c>
      <c r="H818" s="140">
        <v>1</v>
      </c>
      <c r="I818" s="141">
        <v>58.82</v>
      </c>
      <c r="J818" s="141">
        <v>58.82</v>
      </c>
    </row>
    <row r="819" spans="1:10" ht="25.5" x14ac:dyDescent="0.25">
      <c r="A819" s="154" t="s">
        <v>949</v>
      </c>
      <c r="B819" s="142" t="s">
        <v>2125</v>
      </c>
      <c r="C819" s="154" t="s">
        <v>8</v>
      </c>
      <c r="D819" s="154" t="s">
        <v>463</v>
      </c>
      <c r="E819" s="188" t="s">
        <v>1784</v>
      </c>
      <c r="F819" s="188"/>
      <c r="G819" s="143" t="s">
        <v>65</v>
      </c>
      <c r="H819" s="144">
        <v>8.5000000000000006E-2</v>
      </c>
      <c r="I819" s="145">
        <v>17.72</v>
      </c>
      <c r="J819" s="145">
        <v>1.5</v>
      </c>
    </row>
    <row r="820" spans="1:10" ht="25.5" x14ac:dyDescent="0.25">
      <c r="A820" s="154" t="s">
        <v>949</v>
      </c>
      <c r="B820" s="142" t="s">
        <v>2124</v>
      </c>
      <c r="C820" s="154" t="s">
        <v>8</v>
      </c>
      <c r="D820" s="154" t="s">
        <v>468</v>
      </c>
      <c r="E820" s="188" t="s">
        <v>1784</v>
      </c>
      <c r="F820" s="188"/>
      <c r="G820" s="143" t="s">
        <v>65</v>
      </c>
      <c r="H820" s="144">
        <v>0.42199999999999999</v>
      </c>
      <c r="I820" s="145">
        <v>19.12</v>
      </c>
      <c r="J820" s="145">
        <v>8.06</v>
      </c>
    </row>
    <row r="821" spans="1:10" ht="76.5" x14ac:dyDescent="0.25">
      <c r="A821" s="155" t="s">
        <v>950</v>
      </c>
      <c r="B821" s="148" t="s">
        <v>2126</v>
      </c>
      <c r="C821" s="155" t="s">
        <v>8</v>
      </c>
      <c r="D821" s="155" t="s">
        <v>581</v>
      </c>
      <c r="E821" s="185" t="s">
        <v>1808</v>
      </c>
      <c r="F821" s="185"/>
      <c r="G821" s="149" t="s">
        <v>43</v>
      </c>
      <c r="H821" s="150">
        <v>1.5</v>
      </c>
      <c r="I821" s="151">
        <v>32.840000000000003</v>
      </c>
      <c r="J821" s="151">
        <v>49.26</v>
      </c>
    </row>
    <row r="822" spans="1:10" x14ac:dyDescent="0.25">
      <c r="A822" s="156"/>
      <c r="B822" s="156"/>
      <c r="C822" s="156"/>
      <c r="D822" s="156"/>
      <c r="E822" s="156" t="s">
        <v>1792</v>
      </c>
      <c r="F822" s="146">
        <v>7.09</v>
      </c>
      <c r="G822" s="156" t="s">
        <v>1793</v>
      </c>
      <c r="H822" s="146">
        <v>0</v>
      </c>
      <c r="I822" s="156" t="s">
        <v>1794</v>
      </c>
      <c r="J822" s="146">
        <v>7.09</v>
      </c>
    </row>
    <row r="823" spans="1:10" ht="13.5" thickBot="1" x14ac:dyDescent="0.3">
      <c r="A823" s="156"/>
      <c r="B823" s="156"/>
      <c r="C823" s="156"/>
      <c r="D823" s="156"/>
      <c r="E823" s="156" t="s">
        <v>1795</v>
      </c>
      <c r="F823" s="146">
        <v>0</v>
      </c>
      <c r="G823" s="156"/>
      <c r="H823" s="181" t="s">
        <v>1796</v>
      </c>
      <c r="I823" s="181"/>
      <c r="J823" s="146">
        <v>58.82</v>
      </c>
    </row>
    <row r="824" spans="1:10" ht="13.5" thickTop="1" x14ac:dyDescent="0.25">
      <c r="A824" s="147"/>
      <c r="B824" s="147"/>
      <c r="C824" s="147"/>
      <c r="D824" s="147"/>
      <c r="E824" s="147"/>
      <c r="F824" s="147"/>
      <c r="G824" s="147"/>
      <c r="H824" s="147"/>
      <c r="I824" s="147"/>
      <c r="J824" s="147"/>
    </row>
    <row r="825" spans="1:10" x14ac:dyDescent="0.25">
      <c r="A825" s="157" t="s">
        <v>2127</v>
      </c>
      <c r="B825" s="152" t="s">
        <v>1775</v>
      </c>
      <c r="C825" s="157" t="s">
        <v>1776</v>
      </c>
      <c r="D825" s="157" t="s">
        <v>1777</v>
      </c>
      <c r="E825" s="186" t="s">
        <v>1778</v>
      </c>
      <c r="F825" s="186"/>
      <c r="G825" s="153" t="s">
        <v>1779</v>
      </c>
      <c r="H825" s="152" t="s">
        <v>1780</v>
      </c>
      <c r="I825" s="152" t="s">
        <v>1781</v>
      </c>
      <c r="J825" s="152" t="s">
        <v>89</v>
      </c>
    </row>
    <row r="826" spans="1:10" ht="51" x14ac:dyDescent="0.25">
      <c r="A826" s="158" t="s">
        <v>1461</v>
      </c>
      <c r="B826" s="138" t="s">
        <v>994</v>
      </c>
      <c r="C826" s="158" t="s">
        <v>754</v>
      </c>
      <c r="D826" s="158" t="s">
        <v>753</v>
      </c>
      <c r="E826" s="187" t="s">
        <v>2128</v>
      </c>
      <c r="F826" s="187"/>
      <c r="G826" s="139" t="s">
        <v>763</v>
      </c>
      <c r="H826" s="140">
        <v>1</v>
      </c>
      <c r="I826" s="141">
        <v>164.61</v>
      </c>
      <c r="J826" s="141">
        <v>164.61</v>
      </c>
    </row>
    <row r="827" spans="1:10" ht="25.5" x14ac:dyDescent="0.25">
      <c r="A827" s="154" t="s">
        <v>949</v>
      </c>
      <c r="B827" s="142" t="s">
        <v>995</v>
      </c>
      <c r="C827" s="154" t="s">
        <v>754</v>
      </c>
      <c r="D827" s="154" t="s">
        <v>996</v>
      </c>
      <c r="E827" s="188" t="s">
        <v>2128</v>
      </c>
      <c r="F827" s="188"/>
      <c r="G827" s="143" t="s">
        <v>43</v>
      </c>
      <c r="H827" s="144">
        <v>4.8</v>
      </c>
      <c r="I827" s="145">
        <v>12.52</v>
      </c>
      <c r="J827" s="145">
        <v>60.09</v>
      </c>
    </row>
    <row r="828" spans="1:10" ht="51" x14ac:dyDescent="0.25">
      <c r="A828" s="154" t="s">
        <v>949</v>
      </c>
      <c r="B828" s="142" t="s">
        <v>999</v>
      </c>
      <c r="C828" s="154" t="s">
        <v>754</v>
      </c>
      <c r="D828" s="154" t="s">
        <v>1000</v>
      </c>
      <c r="E828" s="188" t="s">
        <v>2128</v>
      </c>
      <c r="F828" s="188"/>
      <c r="G828" s="143" t="s">
        <v>951</v>
      </c>
      <c r="H828" s="144">
        <v>0.08</v>
      </c>
      <c r="I828" s="145">
        <v>540.69000000000005</v>
      </c>
      <c r="J828" s="145">
        <v>43.25</v>
      </c>
    </row>
    <row r="829" spans="1:10" ht="51" x14ac:dyDescent="0.25">
      <c r="A829" s="154" t="s">
        <v>949</v>
      </c>
      <c r="B829" s="142" t="s">
        <v>997</v>
      </c>
      <c r="C829" s="154" t="s">
        <v>754</v>
      </c>
      <c r="D829" s="154" t="s">
        <v>998</v>
      </c>
      <c r="E829" s="188" t="s">
        <v>2128</v>
      </c>
      <c r="F829" s="188"/>
      <c r="G829" s="143" t="s">
        <v>763</v>
      </c>
      <c r="H829" s="144">
        <v>1</v>
      </c>
      <c r="I829" s="145">
        <v>56.96</v>
      </c>
      <c r="J829" s="145">
        <v>56.96</v>
      </c>
    </row>
    <row r="830" spans="1:10" ht="63.75" x14ac:dyDescent="0.25">
      <c r="A830" s="155" t="s">
        <v>950</v>
      </c>
      <c r="B830" s="148" t="s">
        <v>1001</v>
      </c>
      <c r="C830" s="155" t="s">
        <v>754</v>
      </c>
      <c r="D830" s="155" t="s">
        <v>1002</v>
      </c>
      <c r="E830" s="185" t="s">
        <v>2129</v>
      </c>
      <c r="F830" s="185"/>
      <c r="G830" s="149" t="s">
        <v>763</v>
      </c>
      <c r="H830" s="150">
        <v>1</v>
      </c>
      <c r="I830" s="151">
        <v>4.3099999999999996</v>
      </c>
      <c r="J830" s="151">
        <v>4.3099999999999996</v>
      </c>
    </row>
    <row r="831" spans="1:10" x14ac:dyDescent="0.25">
      <c r="A831" s="156"/>
      <c r="B831" s="156"/>
      <c r="C831" s="156"/>
      <c r="D831" s="156"/>
      <c r="E831" s="156" t="s">
        <v>1792</v>
      </c>
      <c r="F831" s="146">
        <v>22.42</v>
      </c>
      <c r="G831" s="156" t="s">
        <v>1793</v>
      </c>
      <c r="H831" s="146">
        <v>0</v>
      </c>
      <c r="I831" s="156" t="s">
        <v>1794</v>
      </c>
      <c r="J831" s="146">
        <v>22.42</v>
      </c>
    </row>
    <row r="832" spans="1:10" ht="13.5" thickBot="1" x14ac:dyDescent="0.3">
      <c r="A832" s="156"/>
      <c r="B832" s="156"/>
      <c r="C832" s="156"/>
      <c r="D832" s="156"/>
      <c r="E832" s="156" t="s">
        <v>1795</v>
      </c>
      <c r="F832" s="146">
        <v>0</v>
      </c>
      <c r="G832" s="156"/>
      <c r="H832" s="181" t="s">
        <v>1796</v>
      </c>
      <c r="I832" s="181"/>
      <c r="J832" s="146">
        <v>164.61</v>
      </c>
    </row>
    <row r="833" spans="1:10" ht="13.5" thickTop="1" x14ac:dyDescent="0.25">
      <c r="A833" s="147"/>
      <c r="B833" s="147"/>
      <c r="C833" s="147"/>
      <c r="D833" s="147"/>
      <c r="E833" s="147"/>
      <c r="F833" s="147"/>
      <c r="G833" s="147"/>
      <c r="H833" s="147"/>
      <c r="I833" s="147"/>
      <c r="J833" s="147"/>
    </row>
    <row r="834" spans="1:10" x14ac:dyDescent="0.25">
      <c r="A834" s="157" t="s">
        <v>2130</v>
      </c>
      <c r="B834" s="152" t="s">
        <v>1775</v>
      </c>
      <c r="C834" s="157" t="s">
        <v>1776</v>
      </c>
      <c r="D834" s="157" t="s">
        <v>1777</v>
      </c>
      <c r="E834" s="186" t="s">
        <v>1778</v>
      </c>
      <c r="F834" s="186"/>
      <c r="G834" s="153" t="s">
        <v>1779</v>
      </c>
      <c r="H834" s="152" t="s">
        <v>1780</v>
      </c>
      <c r="I834" s="152" t="s">
        <v>1781</v>
      </c>
      <c r="J834" s="152" t="s">
        <v>89</v>
      </c>
    </row>
    <row r="835" spans="1:10" ht="38.25" x14ac:dyDescent="0.25">
      <c r="A835" s="158" t="s">
        <v>1461</v>
      </c>
      <c r="B835" s="138" t="s">
        <v>1249</v>
      </c>
      <c r="C835" s="158" t="s">
        <v>8</v>
      </c>
      <c r="D835" s="158" t="s">
        <v>137</v>
      </c>
      <c r="E835" s="187" t="s">
        <v>1862</v>
      </c>
      <c r="F835" s="187"/>
      <c r="G835" s="139" t="s">
        <v>763</v>
      </c>
      <c r="H835" s="140">
        <v>1</v>
      </c>
      <c r="I835" s="141">
        <v>1.8</v>
      </c>
      <c r="J835" s="141">
        <v>1.8</v>
      </c>
    </row>
    <row r="836" spans="1:10" ht="25.5" x14ac:dyDescent="0.25">
      <c r="A836" s="154" t="s">
        <v>949</v>
      </c>
      <c r="B836" s="142" t="s">
        <v>1827</v>
      </c>
      <c r="C836" s="154" t="s">
        <v>8</v>
      </c>
      <c r="D836" s="154" t="s">
        <v>66</v>
      </c>
      <c r="E836" s="188" t="s">
        <v>1784</v>
      </c>
      <c r="F836" s="188"/>
      <c r="G836" s="143" t="s">
        <v>65</v>
      </c>
      <c r="H836" s="144">
        <v>1.4E-2</v>
      </c>
      <c r="I836" s="145">
        <v>16.829999999999998</v>
      </c>
      <c r="J836" s="145">
        <v>0.23</v>
      </c>
    </row>
    <row r="837" spans="1:10" ht="25.5" x14ac:dyDescent="0.25">
      <c r="A837" s="154" t="s">
        <v>949</v>
      </c>
      <c r="B837" s="142" t="s">
        <v>2131</v>
      </c>
      <c r="C837" s="154" t="s">
        <v>8</v>
      </c>
      <c r="D837" s="154" t="s">
        <v>473</v>
      </c>
      <c r="E837" s="188" t="s">
        <v>1784</v>
      </c>
      <c r="F837" s="188"/>
      <c r="G837" s="143" t="s">
        <v>65</v>
      </c>
      <c r="H837" s="144">
        <v>3.9E-2</v>
      </c>
      <c r="I837" s="145">
        <v>22.17</v>
      </c>
      <c r="J837" s="145">
        <v>0.86</v>
      </c>
    </row>
    <row r="838" spans="1:10" ht="25.5" x14ac:dyDescent="0.25">
      <c r="A838" s="155" t="s">
        <v>950</v>
      </c>
      <c r="B838" s="148" t="s">
        <v>2132</v>
      </c>
      <c r="C838" s="155" t="s">
        <v>8</v>
      </c>
      <c r="D838" s="155" t="s">
        <v>616</v>
      </c>
      <c r="E838" s="185" t="s">
        <v>1808</v>
      </c>
      <c r="F838" s="185"/>
      <c r="G838" s="149" t="s">
        <v>459</v>
      </c>
      <c r="H838" s="150">
        <v>0.16</v>
      </c>
      <c r="I838" s="151">
        <v>4.4400000000000004</v>
      </c>
      <c r="J838" s="151">
        <v>0.71</v>
      </c>
    </row>
    <row r="839" spans="1:10" x14ac:dyDescent="0.25">
      <c r="A839" s="156"/>
      <c r="B839" s="156"/>
      <c r="C839" s="156"/>
      <c r="D839" s="156"/>
      <c r="E839" s="156" t="s">
        <v>1792</v>
      </c>
      <c r="F839" s="146">
        <v>0.78</v>
      </c>
      <c r="G839" s="156" t="s">
        <v>1793</v>
      </c>
      <c r="H839" s="146">
        <v>0</v>
      </c>
      <c r="I839" s="156" t="s">
        <v>1794</v>
      </c>
      <c r="J839" s="146">
        <v>0.78</v>
      </c>
    </row>
    <row r="840" spans="1:10" ht="13.5" thickBot="1" x14ac:dyDescent="0.3">
      <c r="A840" s="156"/>
      <c r="B840" s="156"/>
      <c r="C840" s="156"/>
      <c r="D840" s="156"/>
      <c r="E840" s="156" t="s">
        <v>1795</v>
      </c>
      <c r="F840" s="146">
        <v>0</v>
      </c>
      <c r="G840" s="156"/>
      <c r="H840" s="181" t="s">
        <v>1796</v>
      </c>
      <c r="I840" s="181"/>
      <c r="J840" s="146">
        <v>1.8</v>
      </c>
    </row>
    <row r="841" spans="1:10" ht="13.5" thickTop="1" x14ac:dyDescent="0.25">
      <c r="A841" s="147"/>
      <c r="B841" s="147"/>
      <c r="C841" s="147"/>
      <c r="D841" s="147"/>
      <c r="E841" s="147"/>
      <c r="F841" s="147"/>
      <c r="G841" s="147"/>
      <c r="H841" s="147"/>
      <c r="I841" s="147"/>
      <c r="J841" s="147"/>
    </row>
    <row r="842" spans="1:10" x14ac:dyDescent="0.25">
      <c r="A842" s="157" t="s">
        <v>2133</v>
      </c>
      <c r="B842" s="152" t="s">
        <v>1775</v>
      </c>
      <c r="C842" s="157" t="s">
        <v>1776</v>
      </c>
      <c r="D842" s="157" t="s">
        <v>1777</v>
      </c>
      <c r="E842" s="186" t="s">
        <v>1778</v>
      </c>
      <c r="F842" s="186"/>
      <c r="G842" s="153" t="s">
        <v>1779</v>
      </c>
      <c r="H842" s="152" t="s">
        <v>1780</v>
      </c>
      <c r="I842" s="152" t="s">
        <v>1781</v>
      </c>
      <c r="J842" s="152" t="s">
        <v>89</v>
      </c>
    </row>
    <row r="843" spans="1:10" ht="51" x14ac:dyDescent="0.25">
      <c r="A843" s="158" t="s">
        <v>1461</v>
      </c>
      <c r="B843" s="138" t="s">
        <v>1250</v>
      </c>
      <c r="C843" s="158" t="s">
        <v>8</v>
      </c>
      <c r="D843" s="158" t="s">
        <v>138</v>
      </c>
      <c r="E843" s="187" t="s">
        <v>1862</v>
      </c>
      <c r="F843" s="187"/>
      <c r="G843" s="139" t="s">
        <v>763</v>
      </c>
      <c r="H843" s="140">
        <v>1</v>
      </c>
      <c r="I843" s="141">
        <v>12.69</v>
      </c>
      <c r="J843" s="141">
        <v>12.69</v>
      </c>
    </row>
    <row r="844" spans="1:10" ht="25.5" x14ac:dyDescent="0.25">
      <c r="A844" s="154" t="s">
        <v>949</v>
      </c>
      <c r="B844" s="142" t="s">
        <v>1827</v>
      </c>
      <c r="C844" s="154" t="s">
        <v>8</v>
      </c>
      <c r="D844" s="154" t="s">
        <v>66</v>
      </c>
      <c r="E844" s="188" t="s">
        <v>1784</v>
      </c>
      <c r="F844" s="188"/>
      <c r="G844" s="143" t="s">
        <v>65</v>
      </c>
      <c r="H844" s="144">
        <v>6.9000000000000006E-2</v>
      </c>
      <c r="I844" s="145">
        <v>16.829999999999998</v>
      </c>
      <c r="J844" s="145">
        <v>1.1599999999999999</v>
      </c>
    </row>
    <row r="845" spans="1:10" ht="25.5" x14ac:dyDescent="0.25">
      <c r="A845" s="154" t="s">
        <v>949</v>
      </c>
      <c r="B845" s="142" t="s">
        <v>2131</v>
      </c>
      <c r="C845" s="154" t="s">
        <v>8</v>
      </c>
      <c r="D845" s="154" t="s">
        <v>473</v>
      </c>
      <c r="E845" s="188" t="s">
        <v>1784</v>
      </c>
      <c r="F845" s="188"/>
      <c r="G845" s="143" t="s">
        <v>65</v>
      </c>
      <c r="H845" s="144">
        <v>0.187</v>
      </c>
      <c r="I845" s="145">
        <v>22.17</v>
      </c>
      <c r="J845" s="145">
        <v>4.1399999999999997</v>
      </c>
    </row>
    <row r="846" spans="1:10" ht="25.5" x14ac:dyDescent="0.25">
      <c r="A846" s="155" t="s">
        <v>950</v>
      </c>
      <c r="B846" s="148" t="s">
        <v>2134</v>
      </c>
      <c r="C846" s="155" t="s">
        <v>8</v>
      </c>
      <c r="D846" s="155" t="s">
        <v>635</v>
      </c>
      <c r="E846" s="185" t="s">
        <v>1808</v>
      </c>
      <c r="F846" s="185"/>
      <c r="G846" s="149" t="s">
        <v>459</v>
      </c>
      <c r="H846" s="150">
        <v>0.33</v>
      </c>
      <c r="I846" s="151">
        <v>22.4</v>
      </c>
      <c r="J846" s="151">
        <v>7.39</v>
      </c>
    </row>
    <row r="847" spans="1:10" x14ac:dyDescent="0.25">
      <c r="A847" s="156"/>
      <c r="B847" s="156"/>
      <c r="C847" s="156"/>
      <c r="D847" s="156"/>
      <c r="E847" s="156" t="s">
        <v>1792</v>
      </c>
      <c r="F847" s="146">
        <v>3.84</v>
      </c>
      <c r="G847" s="156" t="s">
        <v>1793</v>
      </c>
      <c r="H847" s="146">
        <v>0</v>
      </c>
      <c r="I847" s="156" t="s">
        <v>1794</v>
      </c>
      <c r="J847" s="146">
        <v>3.84</v>
      </c>
    </row>
    <row r="848" spans="1:10" ht="13.5" thickBot="1" x14ac:dyDescent="0.3">
      <c r="A848" s="156"/>
      <c r="B848" s="156"/>
      <c r="C848" s="156"/>
      <c r="D848" s="156"/>
      <c r="E848" s="156" t="s">
        <v>1795</v>
      </c>
      <c r="F848" s="146">
        <v>0</v>
      </c>
      <c r="G848" s="156"/>
      <c r="H848" s="181" t="s">
        <v>1796</v>
      </c>
      <c r="I848" s="181"/>
      <c r="J848" s="146">
        <v>12.69</v>
      </c>
    </row>
    <row r="849" spans="1:10" ht="13.5" thickTop="1" x14ac:dyDescent="0.25">
      <c r="A849" s="147"/>
      <c r="B849" s="147"/>
      <c r="C849" s="147"/>
      <c r="D849" s="147"/>
      <c r="E849" s="147"/>
      <c r="F849" s="147"/>
      <c r="G849" s="147"/>
      <c r="H849" s="147"/>
      <c r="I849" s="147"/>
      <c r="J849" s="147"/>
    </row>
    <row r="850" spans="1:10" x14ac:dyDescent="0.25">
      <c r="A850" s="157" t="s">
        <v>2135</v>
      </c>
      <c r="B850" s="152" t="s">
        <v>1775</v>
      </c>
      <c r="C850" s="157" t="s">
        <v>1776</v>
      </c>
      <c r="D850" s="157" t="s">
        <v>1777</v>
      </c>
      <c r="E850" s="186" t="s">
        <v>1778</v>
      </c>
      <c r="F850" s="186"/>
      <c r="G850" s="153" t="s">
        <v>1779</v>
      </c>
      <c r="H850" s="152" t="s">
        <v>1780</v>
      </c>
      <c r="I850" s="152" t="s">
        <v>1781</v>
      </c>
      <c r="J850" s="152" t="s">
        <v>89</v>
      </c>
    </row>
    <row r="851" spans="1:10" ht="51" x14ac:dyDescent="0.25">
      <c r="A851" s="158" t="s">
        <v>1461</v>
      </c>
      <c r="B851" s="138" t="s">
        <v>991</v>
      </c>
      <c r="C851" s="158" t="s">
        <v>948</v>
      </c>
      <c r="D851" s="158" t="s">
        <v>1571</v>
      </c>
      <c r="E851" s="187" t="s">
        <v>1782</v>
      </c>
      <c r="F851" s="187"/>
      <c r="G851" s="139" t="s">
        <v>198</v>
      </c>
      <c r="H851" s="140">
        <v>1</v>
      </c>
      <c r="I851" s="141">
        <v>389.67</v>
      </c>
      <c r="J851" s="141">
        <v>389.67</v>
      </c>
    </row>
    <row r="852" spans="1:10" ht="25.5" x14ac:dyDescent="0.25">
      <c r="A852" s="154" t="s">
        <v>949</v>
      </c>
      <c r="B852" s="142" t="s">
        <v>1935</v>
      </c>
      <c r="C852" s="154" t="s">
        <v>8</v>
      </c>
      <c r="D852" s="154" t="s">
        <v>195</v>
      </c>
      <c r="E852" s="188" t="s">
        <v>1784</v>
      </c>
      <c r="F852" s="188"/>
      <c r="G852" s="143" t="s">
        <v>65</v>
      </c>
      <c r="H852" s="144">
        <v>1</v>
      </c>
      <c r="I852" s="145">
        <v>21.87</v>
      </c>
      <c r="J852" s="145">
        <v>21.87</v>
      </c>
    </row>
    <row r="853" spans="1:10" ht="25.5" x14ac:dyDescent="0.25">
      <c r="A853" s="154" t="s">
        <v>949</v>
      </c>
      <c r="B853" s="142" t="s">
        <v>1967</v>
      </c>
      <c r="C853" s="154" t="s">
        <v>8</v>
      </c>
      <c r="D853" s="154" t="s">
        <v>194</v>
      </c>
      <c r="E853" s="188" t="s">
        <v>1784</v>
      </c>
      <c r="F853" s="188"/>
      <c r="G853" s="143" t="s">
        <v>65</v>
      </c>
      <c r="H853" s="144">
        <v>1</v>
      </c>
      <c r="I853" s="145">
        <v>16.84</v>
      </c>
      <c r="J853" s="145">
        <v>16.84</v>
      </c>
    </row>
    <row r="854" spans="1:10" ht="25.5" x14ac:dyDescent="0.25">
      <c r="A854" s="155" t="s">
        <v>950</v>
      </c>
      <c r="B854" s="148" t="s">
        <v>2136</v>
      </c>
      <c r="C854" s="155" t="s">
        <v>8</v>
      </c>
      <c r="D854" s="155" t="s">
        <v>555</v>
      </c>
      <c r="E854" s="185" t="s">
        <v>1808</v>
      </c>
      <c r="F854" s="185"/>
      <c r="G854" s="149" t="s">
        <v>198</v>
      </c>
      <c r="H854" s="150">
        <v>0.1</v>
      </c>
      <c r="I854" s="151">
        <v>10.45</v>
      </c>
      <c r="J854" s="151">
        <v>1.04</v>
      </c>
    </row>
    <row r="855" spans="1:10" ht="38.25" x14ac:dyDescent="0.25">
      <c r="A855" s="155" t="s">
        <v>950</v>
      </c>
      <c r="B855" s="148" t="s">
        <v>2137</v>
      </c>
      <c r="C855" s="155" t="s">
        <v>8</v>
      </c>
      <c r="D855" s="155" t="s">
        <v>578</v>
      </c>
      <c r="E855" s="185" t="s">
        <v>1808</v>
      </c>
      <c r="F855" s="185"/>
      <c r="G855" s="149" t="s">
        <v>198</v>
      </c>
      <c r="H855" s="150">
        <v>1</v>
      </c>
      <c r="I855" s="151">
        <v>321.39999999999998</v>
      </c>
      <c r="J855" s="151">
        <v>321.39999999999998</v>
      </c>
    </row>
    <row r="856" spans="1:10" ht="25.5" x14ac:dyDescent="0.25">
      <c r="A856" s="155" t="s">
        <v>950</v>
      </c>
      <c r="B856" s="148" t="s">
        <v>2138</v>
      </c>
      <c r="C856" s="155" t="s">
        <v>8</v>
      </c>
      <c r="D856" s="155" t="s">
        <v>2139</v>
      </c>
      <c r="E856" s="185" t="s">
        <v>1808</v>
      </c>
      <c r="F856" s="185"/>
      <c r="G856" s="149" t="s">
        <v>198</v>
      </c>
      <c r="H856" s="150">
        <v>2</v>
      </c>
      <c r="I856" s="151">
        <v>14.26</v>
      </c>
      <c r="J856" s="151">
        <v>28.52</v>
      </c>
    </row>
    <row r="857" spans="1:10" x14ac:dyDescent="0.25">
      <c r="A857" s="156"/>
      <c r="B857" s="156"/>
      <c r="C857" s="156"/>
      <c r="D857" s="156"/>
      <c r="E857" s="156" t="s">
        <v>1792</v>
      </c>
      <c r="F857" s="146">
        <v>28.87</v>
      </c>
      <c r="G857" s="156" t="s">
        <v>1793</v>
      </c>
      <c r="H857" s="146">
        <v>0</v>
      </c>
      <c r="I857" s="156" t="s">
        <v>1794</v>
      </c>
      <c r="J857" s="146">
        <v>28.87</v>
      </c>
    </row>
    <row r="858" spans="1:10" x14ac:dyDescent="0.25">
      <c r="A858" s="156"/>
      <c r="B858" s="156"/>
      <c r="C858" s="156"/>
      <c r="D858" s="156"/>
      <c r="E858" s="156" t="s">
        <v>1795</v>
      </c>
      <c r="F858" s="146">
        <v>0</v>
      </c>
      <c r="G858" s="156"/>
      <c r="H858" s="181" t="s">
        <v>1796</v>
      </c>
      <c r="I858" s="181"/>
      <c r="J858" s="146">
        <v>389.67</v>
      </c>
    </row>
    <row r="859" spans="1:10" x14ac:dyDescent="0.25">
      <c r="A859" s="182" t="s">
        <v>2880</v>
      </c>
      <c r="B859" s="182"/>
      <c r="C859" s="182"/>
      <c r="D859" s="182"/>
      <c r="E859" s="182"/>
      <c r="F859" s="182"/>
      <c r="G859" s="182"/>
      <c r="H859" s="182"/>
      <c r="I859" s="182"/>
      <c r="J859" s="182"/>
    </row>
    <row r="860" spans="1:10" ht="13.5" thickBot="1" x14ac:dyDescent="0.3">
      <c r="A860" s="183" t="s">
        <v>2885</v>
      </c>
      <c r="B860" s="183"/>
      <c r="C860" s="183"/>
      <c r="D860" s="183"/>
      <c r="E860" s="183"/>
      <c r="F860" s="183"/>
      <c r="G860" s="183"/>
      <c r="H860" s="183"/>
      <c r="I860" s="183"/>
      <c r="J860" s="183"/>
    </row>
    <row r="861" spans="1:10" ht="13.5" thickTop="1" x14ac:dyDescent="0.25">
      <c r="A861" s="147"/>
      <c r="B861" s="147"/>
      <c r="C861" s="147"/>
      <c r="D861" s="147"/>
      <c r="E861" s="147"/>
      <c r="F861" s="147"/>
      <c r="G861" s="147"/>
      <c r="H861" s="147"/>
      <c r="I861" s="147"/>
      <c r="J861" s="147"/>
    </row>
    <row r="862" spans="1:10" x14ac:dyDescent="0.25">
      <c r="A862" s="157" t="s">
        <v>2140</v>
      </c>
      <c r="B862" s="152" t="s">
        <v>1775</v>
      </c>
      <c r="C862" s="157" t="s">
        <v>1776</v>
      </c>
      <c r="D862" s="157" t="s">
        <v>1777</v>
      </c>
      <c r="E862" s="186" t="s">
        <v>1778</v>
      </c>
      <c r="F862" s="186"/>
      <c r="G862" s="153" t="s">
        <v>1779</v>
      </c>
      <c r="H862" s="152" t="s">
        <v>1780</v>
      </c>
      <c r="I862" s="152" t="s">
        <v>1781</v>
      </c>
      <c r="J862" s="152" t="s">
        <v>89</v>
      </c>
    </row>
    <row r="863" spans="1:10" ht="38.25" x14ac:dyDescent="0.25">
      <c r="A863" s="158" t="s">
        <v>1461</v>
      </c>
      <c r="B863" s="138" t="s">
        <v>1572</v>
      </c>
      <c r="C863" s="158" t="s">
        <v>8</v>
      </c>
      <c r="D863" s="158" t="s">
        <v>1573</v>
      </c>
      <c r="E863" s="187" t="s">
        <v>1844</v>
      </c>
      <c r="F863" s="187"/>
      <c r="G863" s="139" t="s">
        <v>198</v>
      </c>
      <c r="H863" s="140">
        <v>1</v>
      </c>
      <c r="I863" s="141">
        <v>36.950000000000003</v>
      </c>
      <c r="J863" s="141">
        <v>36.950000000000003</v>
      </c>
    </row>
    <row r="864" spans="1:10" ht="25.5" x14ac:dyDescent="0.25">
      <c r="A864" s="154" t="s">
        <v>949</v>
      </c>
      <c r="B864" s="142" t="s">
        <v>1935</v>
      </c>
      <c r="C864" s="154" t="s">
        <v>8</v>
      </c>
      <c r="D864" s="154" t="s">
        <v>195</v>
      </c>
      <c r="E864" s="188" t="s">
        <v>1784</v>
      </c>
      <c r="F864" s="188"/>
      <c r="G864" s="143" t="s">
        <v>65</v>
      </c>
      <c r="H864" s="144">
        <v>0.53849999999999998</v>
      </c>
      <c r="I864" s="145">
        <v>21.87</v>
      </c>
      <c r="J864" s="145">
        <v>11.77</v>
      </c>
    </row>
    <row r="865" spans="1:10" ht="25.5" x14ac:dyDescent="0.25">
      <c r="A865" s="154" t="s">
        <v>949</v>
      </c>
      <c r="B865" s="142" t="s">
        <v>1967</v>
      </c>
      <c r="C865" s="154" t="s">
        <v>8</v>
      </c>
      <c r="D865" s="154" t="s">
        <v>194</v>
      </c>
      <c r="E865" s="188" t="s">
        <v>1784</v>
      </c>
      <c r="F865" s="188"/>
      <c r="G865" s="143" t="s">
        <v>65</v>
      </c>
      <c r="H865" s="144">
        <v>0.53849999999999998</v>
      </c>
      <c r="I865" s="145">
        <v>16.84</v>
      </c>
      <c r="J865" s="145">
        <v>9.06</v>
      </c>
    </row>
    <row r="866" spans="1:10" ht="51" x14ac:dyDescent="0.25">
      <c r="A866" s="155" t="s">
        <v>950</v>
      </c>
      <c r="B866" s="148" t="s">
        <v>2141</v>
      </c>
      <c r="C866" s="155" t="s">
        <v>8</v>
      </c>
      <c r="D866" s="155" t="s">
        <v>500</v>
      </c>
      <c r="E866" s="185" t="s">
        <v>1808</v>
      </c>
      <c r="F866" s="185"/>
      <c r="G866" s="149" t="s">
        <v>198</v>
      </c>
      <c r="H866" s="150">
        <v>2</v>
      </c>
      <c r="I866" s="151">
        <v>0.2</v>
      </c>
      <c r="J866" s="151">
        <v>0.4</v>
      </c>
    </row>
    <row r="867" spans="1:10" ht="38.25" x14ac:dyDescent="0.25">
      <c r="A867" s="155" t="s">
        <v>950</v>
      </c>
      <c r="B867" s="148" t="s">
        <v>2142</v>
      </c>
      <c r="C867" s="155" t="s">
        <v>8</v>
      </c>
      <c r="D867" s="155" t="s">
        <v>2143</v>
      </c>
      <c r="E867" s="185" t="s">
        <v>1808</v>
      </c>
      <c r="F867" s="185"/>
      <c r="G867" s="149" t="s">
        <v>198</v>
      </c>
      <c r="H867" s="150">
        <v>1</v>
      </c>
      <c r="I867" s="151">
        <v>15.72</v>
      </c>
      <c r="J867" s="151">
        <v>15.72</v>
      </c>
    </row>
    <row r="868" spans="1:10" x14ac:dyDescent="0.25">
      <c r="A868" s="156"/>
      <c r="B868" s="156"/>
      <c r="C868" s="156"/>
      <c r="D868" s="156"/>
      <c r="E868" s="156" t="s">
        <v>1792</v>
      </c>
      <c r="F868" s="146">
        <v>15.53</v>
      </c>
      <c r="G868" s="156" t="s">
        <v>1793</v>
      </c>
      <c r="H868" s="146">
        <v>0</v>
      </c>
      <c r="I868" s="156" t="s">
        <v>1794</v>
      </c>
      <c r="J868" s="146">
        <v>15.53</v>
      </c>
    </row>
    <row r="869" spans="1:10" ht="13.5" thickBot="1" x14ac:dyDescent="0.3">
      <c r="A869" s="156"/>
      <c r="B869" s="156"/>
      <c r="C869" s="156"/>
      <c r="D869" s="156"/>
      <c r="E869" s="156" t="s">
        <v>1795</v>
      </c>
      <c r="F869" s="146">
        <v>0</v>
      </c>
      <c r="G869" s="156"/>
      <c r="H869" s="181" t="s">
        <v>1796</v>
      </c>
      <c r="I869" s="181"/>
      <c r="J869" s="146">
        <v>36.950000000000003</v>
      </c>
    </row>
    <row r="870" spans="1:10" ht="13.5" thickTop="1" x14ac:dyDescent="0.25">
      <c r="A870" s="147"/>
      <c r="B870" s="147"/>
      <c r="C870" s="147"/>
      <c r="D870" s="147"/>
      <c r="E870" s="147"/>
      <c r="F870" s="147"/>
      <c r="G870" s="147"/>
      <c r="H870" s="147"/>
      <c r="I870" s="147"/>
      <c r="J870" s="147"/>
    </row>
    <row r="871" spans="1:10" x14ac:dyDescent="0.25">
      <c r="A871" s="157" t="s">
        <v>2144</v>
      </c>
      <c r="B871" s="152" t="s">
        <v>1775</v>
      </c>
      <c r="C871" s="157" t="s">
        <v>1776</v>
      </c>
      <c r="D871" s="157" t="s">
        <v>1777</v>
      </c>
      <c r="E871" s="186" t="s">
        <v>1778</v>
      </c>
      <c r="F871" s="186"/>
      <c r="G871" s="153" t="s">
        <v>1779</v>
      </c>
      <c r="H871" s="152" t="s">
        <v>1780</v>
      </c>
      <c r="I871" s="152" t="s">
        <v>1781</v>
      </c>
      <c r="J871" s="152" t="s">
        <v>89</v>
      </c>
    </row>
    <row r="872" spans="1:10" ht="63.75" x14ac:dyDescent="0.25">
      <c r="A872" s="158" t="s">
        <v>1461</v>
      </c>
      <c r="B872" s="138" t="s">
        <v>1574</v>
      </c>
      <c r="C872" s="158" t="s">
        <v>8</v>
      </c>
      <c r="D872" s="158" t="s">
        <v>1575</v>
      </c>
      <c r="E872" s="187" t="s">
        <v>1844</v>
      </c>
      <c r="F872" s="187"/>
      <c r="G872" s="139" t="s">
        <v>198</v>
      </c>
      <c r="H872" s="140">
        <v>1</v>
      </c>
      <c r="I872" s="141">
        <v>257.37</v>
      </c>
      <c r="J872" s="141">
        <v>257.37</v>
      </c>
    </row>
    <row r="873" spans="1:10" ht="51" x14ac:dyDescent="0.25">
      <c r="A873" s="154" t="s">
        <v>949</v>
      </c>
      <c r="B873" s="142" t="s">
        <v>2145</v>
      </c>
      <c r="C873" s="154" t="s">
        <v>8</v>
      </c>
      <c r="D873" s="154" t="s">
        <v>2146</v>
      </c>
      <c r="E873" s="188" t="s">
        <v>1815</v>
      </c>
      <c r="F873" s="188"/>
      <c r="G873" s="143" t="s">
        <v>951</v>
      </c>
      <c r="H873" s="144">
        <v>2.52E-2</v>
      </c>
      <c r="I873" s="145">
        <v>2557.39</v>
      </c>
      <c r="J873" s="145">
        <v>64.44</v>
      </c>
    </row>
    <row r="874" spans="1:10" ht="51" x14ac:dyDescent="0.25">
      <c r="A874" s="154" t="s">
        <v>949</v>
      </c>
      <c r="B874" s="142" t="s">
        <v>2147</v>
      </c>
      <c r="C874" s="154" t="s">
        <v>8</v>
      </c>
      <c r="D874" s="154" t="s">
        <v>2148</v>
      </c>
      <c r="E874" s="188" t="s">
        <v>1860</v>
      </c>
      <c r="F874" s="188"/>
      <c r="G874" s="143" t="s">
        <v>951</v>
      </c>
      <c r="H874" s="144">
        <v>4.9000000000000002E-2</v>
      </c>
      <c r="I874" s="145">
        <v>225.61</v>
      </c>
      <c r="J874" s="145">
        <v>11.05</v>
      </c>
    </row>
    <row r="875" spans="1:10" ht="63.75" x14ac:dyDescent="0.25">
      <c r="A875" s="154" t="s">
        <v>949</v>
      </c>
      <c r="B875" s="142" t="s">
        <v>2149</v>
      </c>
      <c r="C875" s="154" t="s">
        <v>8</v>
      </c>
      <c r="D875" s="154" t="s">
        <v>728</v>
      </c>
      <c r="E875" s="188" t="s">
        <v>1784</v>
      </c>
      <c r="F875" s="188"/>
      <c r="G875" s="143" t="s">
        <v>951</v>
      </c>
      <c r="H875" s="144">
        <v>6.9999999999999999E-4</v>
      </c>
      <c r="I875" s="145">
        <v>407.87</v>
      </c>
      <c r="J875" s="145">
        <v>0.28000000000000003</v>
      </c>
    </row>
    <row r="876" spans="1:10" ht="51" x14ac:dyDescent="0.25">
      <c r="A876" s="154" t="s">
        <v>949</v>
      </c>
      <c r="B876" s="142" t="s">
        <v>2150</v>
      </c>
      <c r="C876" s="154" t="s">
        <v>8</v>
      </c>
      <c r="D876" s="154" t="s">
        <v>730</v>
      </c>
      <c r="E876" s="188" t="s">
        <v>1784</v>
      </c>
      <c r="F876" s="188"/>
      <c r="G876" s="143" t="s">
        <v>951</v>
      </c>
      <c r="H876" s="144">
        <v>4.6800000000000001E-2</v>
      </c>
      <c r="I876" s="145">
        <v>492.34</v>
      </c>
      <c r="J876" s="145">
        <v>23.04</v>
      </c>
    </row>
    <row r="877" spans="1:10" ht="25.5" x14ac:dyDescent="0.25">
      <c r="A877" s="154" t="s">
        <v>949</v>
      </c>
      <c r="B877" s="142" t="s">
        <v>1827</v>
      </c>
      <c r="C877" s="154" t="s">
        <v>8</v>
      </c>
      <c r="D877" s="154" t="s">
        <v>66</v>
      </c>
      <c r="E877" s="188" t="s">
        <v>1784</v>
      </c>
      <c r="F877" s="188"/>
      <c r="G877" s="143" t="s">
        <v>65</v>
      </c>
      <c r="H877" s="144">
        <v>2.5508000000000002</v>
      </c>
      <c r="I877" s="145">
        <v>16.829999999999998</v>
      </c>
      <c r="J877" s="145">
        <v>42.92</v>
      </c>
    </row>
    <row r="878" spans="1:10" ht="25.5" x14ac:dyDescent="0.25">
      <c r="A878" s="154" t="s">
        <v>949</v>
      </c>
      <c r="B878" s="142" t="s">
        <v>2084</v>
      </c>
      <c r="C878" s="154" t="s">
        <v>8</v>
      </c>
      <c r="D878" s="154" t="s">
        <v>183</v>
      </c>
      <c r="E878" s="188" t="s">
        <v>1784</v>
      </c>
      <c r="F878" s="188"/>
      <c r="G878" s="143" t="s">
        <v>65</v>
      </c>
      <c r="H878" s="144">
        <v>2.5508000000000002</v>
      </c>
      <c r="I878" s="145">
        <v>21.1</v>
      </c>
      <c r="J878" s="145">
        <v>53.82</v>
      </c>
    </row>
    <row r="879" spans="1:10" ht="25.5" x14ac:dyDescent="0.25">
      <c r="A879" s="155" t="s">
        <v>950</v>
      </c>
      <c r="B879" s="148" t="s">
        <v>2151</v>
      </c>
      <c r="C879" s="155" t="s">
        <v>8</v>
      </c>
      <c r="D879" s="155" t="s">
        <v>634</v>
      </c>
      <c r="E879" s="185" t="s">
        <v>1808</v>
      </c>
      <c r="F879" s="185"/>
      <c r="G879" s="149" t="s">
        <v>198</v>
      </c>
      <c r="H879" s="150">
        <v>80.289000000000001</v>
      </c>
      <c r="I879" s="151">
        <v>0.77</v>
      </c>
      <c r="J879" s="151">
        <v>61.82</v>
      </c>
    </row>
    <row r="880" spans="1:10" x14ac:dyDescent="0.25">
      <c r="A880" s="156"/>
      <c r="B880" s="156"/>
      <c r="C880" s="156"/>
      <c r="D880" s="156"/>
      <c r="E880" s="156" t="s">
        <v>1792</v>
      </c>
      <c r="F880" s="146">
        <v>108.36</v>
      </c>
      <c r="G880" s="156" t="s">
        <v>1793</v>
      </c>
      <c r="H880" s="146">
        <v>0</v>
      </c>
      <c r="I880" s="156" t="s">
        <v>1794</v>
      </c>
      <c r="J880" s="146">
        <v>108.36</v>
      </c>
    </row>
    <row r="881" spans="1:10" ht="13.5" thickBot="1" x14ac:dyDescent="0.3">
      <c r="A881" s="156"/>
      <c r="B881" s="156"/>
      <c r="C881" s="156"/>
      <c r="D881" s="156"/>
      <c r="E881" s="156" t="s">
        <v>1795</v>
      </c>
      <c r="F881" s="146">
        <v>0</v>
      </c>
      <c r="G881" s="156"/>
      <c r="H881" s="181" t="s">
        <v>1796</v>
      </c>
      <c r="I881" s="181"/>
      <c r="J881" s="146">
        <v>257.37</v>
      </c>
    </row>
    <row r="882" spans="1:10" ht="13.5" thickTop="1" x14ac:dyDescent="0.25">
      <c r="A882" s="147"/>
      <c r="B882" s="147"/>
      <c r="C882" s="147"/>
      <c r="D882" s="147"/>
      <c r="E882" s="147"/>
      <c r="F882" s="147"/>
      <c r="G882" s="147"/>
      <c r="H882" s="147"/>
      <c r="I882" s="147"/>
      <c r="J882" s="147"/>
    </row>
    <row r="883" spans="1:10" x14ac:dyDescent="0.25">
      <c r="A883" s="157" t="s">
        <v>2152</v>
      </c>
      <c r="B883" s="152" t="s">
        <v>1775</v>
      </c>
      <c r="C883" s="157" t="s">
        <v>1776</v>
      </c>
      <c r="D883" s="157" t="s">
        <v>1777</v>
      </c>
      <c r="E883" s="186" t="s">
        <v>1778</v>
      </c>
      <c r="F883" s="186"/>
      <c r="G883" s="153" t="s">
        <v>1779</v>
      </c>
      <c r="H883" s="152" t="s">
        <v>1780</v>
      </c>
      <c r="I883" s="152" t="s">
        <v>1781</v>
      </c>
      <c r="J883" s="152" t="s">
        <v>89</v>
      </c>
    </row>
    <row r="884" spans="1:10" ht="63.75" x14ac:dyDescent="0.25">
      <c r="A884" s="158" t="s">
        <v>1461</v>
      </c>
      <c r="B884" s="138" t="s">
        <v>1576</v>
      </c>
      <c r="C884" s="158" t="s">
        <v>8</v>
      </c>
      <c r="D884" s="158" t="s">
        <v>331</v>
      </c>
      <c r="E884" s="187" t="s">
        <v>1844</v>
      </c>
      <c r="F884" s="187"/>
      <c r="G884" s="139" t="s">
        <v>198</v>
      </c>
      <c r="H884" s="140">
        <v>1</v>
      </c>
      <c r="I884" s="141">
        <v>37.380000000000003</v>
      </c>
      <c r="J884" s="141">
        <v>37.380000000000003</v>
      </c>
    </row>
    <row r="885" spans="1:10" ht="51" x14ac:dyDescent="0.25">
      <c r="A885" s="154" t="s">
        <v>949</v>
      </c>
      <c r="B885" s="142" t="s">
        <v>2153</v>
      </c>
      <c r="C885" s="154" t="s">
        <v>8</v>
      </c>
      <c r="D885" s="154" t="s">
        <v>323</v>
      </c>
      <c r="E885" s="188" t="s">
        <v>1844</v>
      </c>
      <c r="F885" s="188"/>
      <c r="G885" s="143" t="s">
        <v>198</v>
      </c>
      <c r="H885" s="144">
        <v>1</v>
      </c>
      <c r="I885" s="145">
        <v>6.51</v>
      </c>
      <c r="J885" s="145">
        <v>6.51</v>
      </c>
    </row>
    <row r="886" spans="1:10" ht="51" x14ac:dyDescent="0.25">
      <c r="A886" s="154" t="s">
        <v>949</v>
      </c>
      <c r="B886" s="142" t="s">
        <v>2154</v>
      </c>
      <c r="C886" s="154" t="s">
        <v>8</v>
      </c>
      <c r="D886" s="154" t="s">
        <v>2155</v>
      </c>
      <c r="E886" s="188" t="s">
        <v>1844</v>
      </c>
      <c r="F886" s="188"/>
      <c r="G886" s="143" t="s">
        <v>198</v>
      </c>
      <c r="H886" s="144">
        <v>1</v>
      </c>
      <c r="I886" s="145">
        <v>30.87</v>
      </c>
      <c r="J886" s="145">
        <v>30.87</v>
      </c>
    </row>
    <row r="887" spans="1:10" x14ac:dyDescent="0.25">
      <c r="A887" s="156"/>
      <c r="B887" s="156"/>
      <c r="C887" s="156"/>
      <c r="D887" s="156"/>
      <c r="E887" s="156" t="s">
        <v>1792</v>
      </c>
      <c r="F887" s="146">
        <v>15.72</v>
      </c>
      <c r="G887" s="156" t="s">
        <v>1793</v>
      </c>
      <c r="H887" s="146">
        <v>0</v>
      </c>
      <c r="I887" s="156" t="s">
        <v>1794</v>
      </c>
      <c r="J887" s="146">
        <v>15.72</v>
      </c>
    </row>
    <row r="888" spans="1:10" ht="13.5" thickBot="1" x14ac:dyDescent="0.3">
      <c r="A888" s="156"/>
      <c r="B888" s="156"/>
      <c r="C888" s="156"/>
      <c r="D888" s="156"/>
      <c r="E888" s="156" t="s">
        <v>1795</v>
      </c>
      <c r="F888" s="146">
        <v>0</v>
      </c>
      <c r="G888" s="156"/>
      <c r="H888" s="181" t="s">
        <v>1796</v>
      </c>
      <c r="I888" s="181"/>
      <c r="J888" s="146">
        <v>37.380000000000003</v>
      </c>
    </row>
    <row r="889" spans="1:10" ht="13.5" thickTop="1" x14ac:dyDescent="0.25">
      <c r="A889" s="147"/>
      <c r="B889" s="147"/>
      <c r="C889" s="147"/>
      <c r="D889" s="147"/>
      <c r="E889" s="147"/>
      <c r="F889" s="147"/>
      <c r="G889" s="147"/>
      <c r="H889" s="147"/>
      <c r="I889" s="147"/>
      <c r="J889" s="147"/>
    </row>
    <row r="890" spans="1:10" x14ac:dyDescent="0.25">
      <c r="A890" s="157" t="s">
        <v>2156</v>
      </c>
      <c r="B890" s="152" t="s">
        <v>1775</v>
      </c>
      <c r="C890" s="157" t="s">
        <v>1776</v>
      </c>
      <c r="D890" s="157" t="s">
        <v>1777</v>
      </c>
      <c r="E890" s="186" t="s">
        <v>1778</v>
      </c>
      <c r="F890" s="186"/>
      <c r="G890" s="153" t="s">
        <v>1779</v>
      </c>
      <c r="H890" s="152" t="s">
        <v>1780</v>
      </c>
      <c r="I890" s="152" t="s">
        <v>1781</v>
      </c>
      <c r="J890" s="152" t="s">
        <v>89</v>
      </c>
    </row>
    <row r="891" spans="1:10" ht="51" x14ac:dyDescent="0.25">
      <c r="A891" s="158" t="s">
        <v>1461</v>
      </c>
      <c r="B891" s="138" t="s">
        <v>1577</v>
      </c>
      <c r="C891" s="158" t="s">
        <v>8</v>
      </c>
      <c r="D891" s="158" t="s">
        <v>1578</v>
      </c>
      <c r="E891" s="187" t="s">
        <v>1844</v>
      </c>
      <c r="F891" s="187"/>
      <c r="G891" s="139" t="s">
        <v>198</v>
      </c>
      <c r="H891" s="140">
        <v>1</v>
      </c>
      <c r="I891" s="141">
        <v>39.51</v>
      </c>
      <c r="J891" s="141">
        <v>39.51</v>
      </c>
    </row>
    <row r="892" spans="1:10" ht="51" x14ac:dyDescent="0.25">
      <c r="A892" s="154" t="s">
        <v>949</v>
      </c>
      <c r="B892" s="142" t="s">
        <v>2153</v>
      </c>
      <c r="C892" s="154" t="s">
        <v>8</v>
      </c>
      <c r="D892" s="154" t="s">
        <v>323</v>
      </c>
      <c r="E892" s="188" t="s">
        <v>1844</v>
      </c>
      <c r="F892" s="188"/>
      <c r="G892" s="143" t="s">
        <v>198</v>
      </c>
      <c r="H892" s="144">
        <v>1</v>
      </c>
      <c r="I892" s="145">
        <v>6.51</v>
      </c>
      <c r="J892" s="145">
        <v>6.51</v>
      </c>
    </row>
    <row r="893" spans="1:10" ht="51" x14ac:dyDescent="0.25">
      <c r="A893" s="154" t="s">
        <v>949</v>
      </c>
      <c r="B893" s="142" t="s">
        <v>2157</v>
      </c>
      <c r="C893" s="154" t="s">
        <v>8</v>
      </c>
      <c r="D893" s="154" t="s">
        <v>2158</v>
      </c>
      <c r="E893" s="188" t="s">
        <v>1844</v>
      </c>
      <c r="F893" s="188"/>
      <c r="G893" s="143" t="s">
        <v>198</v>
      </c>
      <c r="H893" s="144">
        <v>1</v>
      </c>
      <c r="I893" s="145">
        <v>33</v>
      </c>
      <c r="J893" s="145">
        <v>33</v>
      </c>
    </row>
    <row r="894" spans="1:10" x14ac:dyDescent="0.25">
      <c r="A894" s="156"/>
      <c r="B894" s="156"/>
      <c r="C894" s="156"/>
      <c r="D894" s="156"/>
      <c r="E894" s="156" t="s">
        <v>1792</v>
      </c>
      <c r="F894" s="146">
        <v>13.9</v>
      </c>
      <c r="G894" s="156" t="s">
        <v>1793</v>
      </c>
      <c r="H894" s="146">
        <v>0</v>
      </c>
      <c r="I894" s="156" t="s">
        <v>1794</v>
      </c>
      <c r="J894" s="146">
        <v>13.9</v>
      </c>
    </row>
    <row r="895" spans="1:10" ht="13.5" thickBot="1" x14ac:dyDescent="0.3">
      <c r="A895" s="156"/>
      <c r="B895" s="156"/>
      <c r="C895" s="156"/>
      <c r="D895" s="156"/>
      <c r="E895" s="156" t="s">
        <v>1795</v>
      </c>
      <c r="F895" s="146">
        <v>0</v>
      </c>
      <c r="G895" s="156"/>
      <c r="H895" s="181" t="s">
        <v>1796</v>
      </c>
      <c r="I895" s="181"/>
      <c r="J895" s="146">
        <v>39.51</v>
      </c>
    </row>
    <row r="896" spans="1:10" ht="13.5" thickTop="1" x14ac:dyDescent="0.25">
      <c r="A896" s="147"/>
      <c r="B896" s="147"/>
      <c r="C896" s="147"/>
      <c r="D896" s="147"/>
      <c r="E896" s="147"/>
      <c r="F896" s="147"/>
      <c r="G896" s="147"/>
      <c r="H896" s="147"/>
      <c r="I896" s="147"/>
      <c r="J896" s="147"/>
    </row>
    <row r="897" spans="1:10" x14ac:dyDescent="0.25">
      <c r="A897" s="157" t="s">
        <v>2159</v>
      </c>
      <c r="B897" s="152" t="s">
        <v>1775</v>
      </c>
      <c r="C897" s="157" t="s">
        <v>1776</v>
      </c>
      <c r="D897" s="157" t="s">
        <v>1777</v>
      </c>
      <c r="E897" s="186" t="s">
        <v>1778</v>
      </c>
      <c r="F897" s="186"/>
      <c r="G897" s="153" t="s">
        <v>1779</v>
      </c>
      <c r="H897" s="152" t="s">
        <v>1780</v>
      </c>
      <c r="I897" s="152" t="s">
        <v>1781</v>
      </c>
      <c r="J897" s="152" t="s">
        <v>89</v>
      </c>
    </row>
    <row r="898" spans="1:10" ht="51" x14ac:dyDescent="0.25">
      <c r="A898" s="158" t="s">
        <v>1461</v>
      </c>
      <c r="B898" s="138" t="s">
        <v>1241</v>
      </c>
      <c r="C898" s="158" t="s">
        <v>8</v>
      </c>
      <c r="D898" s="158" t="s">
        <v>689</v>
      </c>
      <c r="E898" s="187" t="s">
        <v>1844</v>
      </c>
      <c r="F898" s="187"/>
      <c r="G898" s="139" t="s">
        <v>198</v>
      </c>
      <c r="H898" s="140">
        <v>1</v>
      </c>
      <c r="I898" s="141">
        <v>23.86</v>
      </c>
      <c r="J898" s="141">
        <v>23.86</v>
      </c>
    </row>
    <row r="899" spans="1:10" ht="25.5" x14ac:dyDescent="0.25">
      <c r="A899" s="154" t="s">
        <v>949</v>
      </c>
      <c r="B899" s="142" t="s">
        <v>1935</v>
      </c>
      <c r="C899" s="154" t="s">
        <v>8</v>
      </c>
      <c r="D899" s="154" t="s">
        <v>195</v>
      </c>
      <c r="E899" s="188" t="s">
        <v>1784</v>
      </c>
      <c r="F899" s="188"/>
      <c r="G899" s="143" t="s">
        <v>65</v>
      </c>
      <c r="H899" s="144">
        <v>0.17949999999999999</v>
      </c>
      <c r="I899" s="145">
        <v>21.87</v>
      </c>
      <c r="J899" s="145">
        <v>3.92</v>
      </c>
    </row>
    <row r="900" spans="1:10" ht="25.5" x14ac:dyDescent="0.25">
      <c r="A900" s="154" t="s">
        <v>949</v>
      </c>
      <c r="B900" s="142" t="s">
        <v>1967</v>
      </c>
      <c r="C900" s="154" t="s">
        <v>8</v>
      </c>
      <c r="D900" s="154" t="s">
        <v>194</v>
      </c>
      <c r="E900" s="188" t="s">
        <v>1784</v>
      </c>
      <c r="F900" s="188"/>
      <c r="G900" s="143" t="s">
        <v>65</v>
      </c>
      <c r="H900" s="144">
        <v>7.4800000000000005E-2</v>
      </c>
      <c r="I900" s="145">
        <v>16.84</v>
      </c>
      <c r="J900" s="145">
        <v>1.25</v>
      </c>
    </row>
    <row r="901" spans="1:10" ht="38.25" x14ac:dyDescent="0.25">
      <c r="A901" s="155" t="s">
        <v>950</v>
      </c>
      <c r="B901" s="148" t="s">
        <v>2160</v>
      </c>
      <c r="C901" s="155" t="s">
        <v>8</v>
      </c>
      <c r="D901" s="155" t="s">
        <v>577</v>
      </c>
      <c r="E901" s="185" t="s">
        <v>1808</v>
      </c>
      <c r="F901" s="185"/>
      <c r="G901" s="149" t="s">
        <v>198</v>
      </c>
      <c r="H901" s="150">
        <v>1</v>
      </c>
      <c r="I901" s="151">
        <v>18.690000000000001</v>
      </c>
      <c r="J901" s="151">
        <v>18.690000000000001</v>
      </c>
    </row>
    <row r="902" spans="1:10" x14ac:dyDescent="0.25">
      <c r="A902" s="156"/>
      <c r="B902" s="156"/>
      <c r="C902" s="156"/>
      <c r="D902" s="156"/>
      <c r="E902" s="156" t="s">
        <v>1792</v>
      </c>
      <c r="F902" s="146">
        <v>3.93</v>
      </c>
      <c r="G902" s="156" t="s">
        <v>1793</v>
      </c>
      <c r="H902" s="146">
        <v>0</v>
      </c>
      <c r="I902" s="156" t="s">
        <v>1794</v>
      </c>
      <c r="J902" s="146">
        <v>3.93</v>
      </c>
    </row>
    <row r="903" spans="1:10" ht="13.5" thickBot="1" x14ac:dyDescent="0.3">
      <c r="A903" s="156"/>
      <c r="B903" s="156"/>
      <c r="C903" s="156"/>
      <c r="D903" s="156"/>
      <c r="E903" s="156" t="s">
        <v>1795</v>
      </c>
      <c r="F903" s="146">
        <v>0</v>
      </c>
      <c r="G903" s="156"/>
      <c r="H903" s="181" t="s">
        <v>1796</v>
      </c>
      <c r="I903" s="181"/>
      <c r="J903" s="146">
        <v>23.86</v>
      </c>
    </row>
    <row r="904" spans="1:10" ht="13.5" thickTop="1" x14ac:dyDescent="0.25">
      <c r="A904" s="147"/>
      <c r="B904" s="147"/>
      <c r="C904" s="147"/>
      <c r="D904" s="147"/>
      <c r="E904" s="147"/>
      <c r="F904" s="147"/>
      <c r="G904" s="147"/>
      <c r="H904" s="147"/>
      <c r="I904" s="147"/>
      <c r="J904" s="147"/>
    </row>
    <row r="905" spans="1:10" x14ac:dyDescent="0.25">
      <c r="A905" s="157" t="s">
        <v>2161</v>
      </c>
      <c r="B905" s="152" t="s">
        <v>1775</v>
      </c>
      <c r="C905" s="157" t="s">
        <v>1776</v>
      </c>
      <c r="D905" s="157" t="s">
        <v>1777</v>
      </c>
      <c r="E905" s="186" t="s">
        <v>1778</v>
      </c>
      <c r="F905" s="186"/>
      <c r="G905" s="153" t="s">
        <v>1779</v>
      </c>
      <c r="H905" s="152" t="s">
        <v>1780</v>
      </c>
      <c r="I905" s="152" t="s">
        <v>1781</v>
      </c>
      <c r="J905" s="152" t="s">
        <v>89</v>
      </c>
    </row>
    <row r="906" spans="1:10" ht="63.75" x14ac:dyDescent="0.25">
      <c r="A906" s="158" t="s">
        <v>1461</v>
      </c>
      <c r="B906" s="138" t="s">
        <v>1579</v>
      </c>
      <c r="C906" s="158" t="s">
        <v>8</v>
      </c>
      <c r="D906" s="158" t="s">
        <v>1580</v>
      </c>
      <c r="E906" s="187" t="s">
        <v>1844</v>
      </c>
      <c r="F906" s="187"/>
      <c r="G906" s="139" t="s">
        <v>12</v>
      </c>
      <c r="H906" s="140">
        <v>1</v>
      </c>
      <c r="I906" s="141">
        <v>13.75</v>
      </c>
      <c r="J906" s="141">
        <v>13.75</v>
      </c>
    </row>
    <row r="907" spans="1:10" ht="25.5" x14ac:dyDescent="0.25">
      <c r="A907" s="154" t="s">
        <v>949</v>
      </c>
      <c r="B907" s="142" t="s">
        <v>1967</v>
      </c>
      <c r="C907" s="154" t="s">
        <v>8</v>
      </c>
      <c r="D907" s="154" t="s">
        <v>194</v>
      </c>
      <c r="E907" s="188" t="s">
        <v>1784</v>
      </c>
      <c r="F907" s="188"/>
      <c r="G907" s="143" t="s">
        <v>65</v>
      </c>
      <c r="H907" s="144">
        <v>0.19400000000000001</v>
      </c>
      <c r="I907" s="145">
        <v>16.84</v>
      </c>
      <c r="J907" s="145">
        <v>3.26</v>
      </c>
    </row>
    <row r="908" spans="1:10" ht="25.5" x14ac:dyDescent="0.25">
      <c r="A908" s="154" t="s">
        <v>949</v>
      </c>
      <c r="B908" s="142" t="s">
        <v>1935</v>
      </c>
      <c r="C908" s="154" t="s">
        <v>8</v>
      </c>
      <c r="D908" s="154" t="s">
        <v>195</v>
      </c>
      <c r="E908" s="188" t="s">
        <v>1784</v>
      </c>
      <c r="F908" s="188"/>
      <c r="G908" s="143" t="s">
        <v>65</v>
      </c>
      <c r="H908" s="144">
        <v>0.19400000000000001</v>
      </c>
      <c r="I908" s="145">
        <v>21.87</v>
      </c>
      <c r="J908" s="145">
        <v>4.24</v>
      </c>
    </row>
    <row r="909" spans="1:10" ht="25.5" x14ac:dyDescent="0.25">
      <c r="A909" s="155" t="s">
        <v>950</v>
      </c>
      <c r="B909" s="148" t="s">
        <v>2162</v>
      </c>
      <c r="C909" s="155" t="s">
        <v>8</v>
      </c>
      <c r="D909" s="155" t="s">
        <v>2163</v>
      </c>
      <c r="E909" s="185" t="s">
        <v>1808</v>
      </c>
      <c r="F909" s="185"/>
      <c r="G909" s="149" t="s">
        <v>12</v>
      </c>
      <c r="H909" s="150">
        <v>1.0169999999999999</v>
      </c>
      <c r="I909" s="151">
        <v>6.15</v>
      </c>
      <c r="J909" s="151">
        <v>6.25</v>
      </c>
    </row>
    <row r="910" spans="1:10" x14ac:dyDescent="0.25">
      <c r="A910" s="156"/>
      <c r="B910" s="156"/>
      <c r="C910" s="156"/>
      <c r="D910" s="156"/>
      <c r="E910" s="156" t="s">
        <v>1792</v>
      </c>
      <c r="F910" s="146">
        <v>5.59</v>
      </c>
      <c r="G910" s="156" t="s">
        <v>1793</v>
      </c>
      <c r="H910" s="146">
        <v>0</v>
      </c>
      <c r="I910" s="156" t="s">
        <v>1794</v>
      </c>
      <c r="J910" s="146">
        <v>5.59</v>
      </c>
    </row>
    <row r="911" spans="1:10" ht="13.5" thickBot="1" x14ac:dyDescent="0.3">
      <c r="A911" s="156"/>
      <c r="B911" s="156"/>
      <c r="C911" s="156"/>
      <c r="D911" s="156"/>
      <c r="E911" s="156" t="s">
        <v>1795</v>
      </c>
      <c r="F911" s="146">
        <v>0</v>
      </c>
      <c r="G911" s="156"/>
      <c r="H911" s="181" t="s">
        <v>1796</v>
      </c>
      <c r="I911" s="181"/>
      <c r="J911" s="146">
        <v>13.75</v>
      </c>
    </row>
    <row r="912" spans="1:10" ht="13.5" thickTop="1" x14ac:dyDescent="0.25">
      <c r="A912" s="147"/>
      <c r="B912" s="147"/>
      <c r="C912" s="147"/>
      <c r="D912" s="147"/>
      <c r="E912" s="147"/>
      <c r="F912" s="147"/>
      <c r="G912" s="147"/>
      <c r="H912" s="147"/>
      <c r="I912" s="147"/>
      <c r="J912" s="147"/>
    </row>
    <row r="913" spans="1:10" x14ac:dyDescent="0.25">
      <c r="A913" s="157" t="s">
        <v>2164</v>
      </c>
      <c r="B913" s="152" t="s">
        <v>1775</v>
      </c>
      <c r="C913" s="157" t="s">
        <v>1776</v>
      </c>
      <c r="D913" s="157" t="s">
        <v>1777</v>
      </c>
      <c r="E913" s="186" t="s">
        <v>1778</v>
      </c>
      <c r="F913" s="186"/>
      <c r="G913" s="153" t="s">
        <v>1779</v>
      </c>
      <c r="H913" s="152" t="s">
        <v>1780</v>
      </c>
      <c r="I913" s="152" t="s">
        <v>1781</v>
      </c>
      <c r="J913" s="152" t="s">
        <v>89</v>
      </c>
    </row>
    <row r="914" spans="1:10" ht="51" x14ac:dyDescent="0.25">
      <c r="A914" s="158" t="s">
        <v>1461</v>
      </c>
      <c r="B914" s="138" t="s">
        <v>1581</v>
      </c>
      <c r="C914" s="158" t="s">
        <v>948</v>
      </c>
      <c r="D914" s="158" t="s">
        <v>1582</v>
      </c>
      <c r="E914" s="187" t="s">
        <v>1844</v>
      </c>
      <c r="F914" s="187"/>
      <c r="G914" s="139" t="s">
        <v>198</v>
      </c>
      <c r="H914" s="140">
        <v>1</v>
      </c>
      <c r="I914" s="141">
        <v>184.69</v>
      </c>
      <c r="J914" s="141">
        <v>184.69</v>
      </c>
    </row>
    <row r="915" spans="1:10" ht="25.5" x14ac:dyDescent="0.25">
      <c r="A915" s="154" t="s">
        <v>949</v>
      </c>
      <c r="B915" s="142" t="s">
        <v>1967</v>
      </c>
      <c r="C915" s="154" t="s">
        <v>8</v>
      </c>
      <c r="D915" s="154" t="s">
        <v>194</v>
      </c>
      <c r="E915" s="188" t="s">
        <v>1784</v>
      </c>
      <c r="F915" s="188"/>
      <c r="G915" s="143" t="s">
        <v>65</v>
      </c>
      <c r="H915" s="144">
        <v>0.51300000000000001</v>
      </c>
      <c r="I915" s="145">
        <v>16.84</v>
      </c>
      <c r="J915" s="145">
        <v>8.6300000000000008</v>
      </c>
    </row>
    <row r="916" spans="1:10" ht="25.5" x14ac:dyDescent="0.25">
      <c r="A916" s="154" t="s">
        <v>949</v>
      </c>
      <c r="B916" s="142" t="s">
        <v>1935</v>
      </c>
      <c r="C916" s="154" t="s">
        <v>8</v>
      </c>
      <c r="D916" s="154" t="s">
        <v>195</v>
      </c>
      <c r="E916" s="188" t="s">
        <v>1784</v>
      </c>
      <c r="F916" s="188"/>
      <c r="G916" s="143" t="s">
        <v>65</v>
      </c>
      <c r="H916" s="144">
        <v>0.51300000000000001</v>
      </c>
      <c r="I916" s="145">
        <v>21.87</v>
      </c>
      <c r="J916" s="145">
        <v>11.21</v>
      </c>
    </row>
    <row r="917" spans="1:10" ht="38.25" x14ac:dyDescent="0.25">
      <c r="A917" s="155" t="s">
        <v>950</v>
      </c>
      <c r="B917" s="148" t="s">
        <v>2074</v>
      </c>
      <c r="C917" s="155" t="s">
        <v>8</v>
      </c>
      <c r="D917" s="155" t="s">
        <v>2075</v>
      </c>
      <c r="E917" s="185" t="s">
        <v>1808</v>
      </c>
      <c r="F917" s="185"/>
      <c r="G917" s="149" t="s">
        <v>198</v>
      </c>
      <c r="H917" s="150">
        <v>1</v>
      </c>
      <c r="I917" s="151">
        <v>164.85</v>
      </c>
      <c r="J917" s="151">
        <v>164.85</v>
      </c>
    </row>
    <row r="918" spans="1:10" x14ac:dyDescent="0.25">
      <c r="A918" s="156"/>
      <c r="B918" s="156"/>
      <c r="C918" s="156"/>
      <c r="D918" s="156"/>
      <c r="E918" s="156" t="s">
        <v>1792</v>
      </c>
      <c r="F918" s="146">
        <v>14.8</v>
      </c>
      <c r="G918" s="156" t="s">
        <v>1793</v>
      </c>
      <c r="H918" s="146">
        <v>0</v>
      </c>
      <c r="I918" s="156" t="s">
        <v>1794</v>
      </c>
      <c r="J918" s="146">
        <v>14.8</v>
      </c>
    </row>
    <row r="919" spans="1:10" ht="13.5" thickBot="1" x14ac:dyDescent="0.3">
      <c r="A919" s="156"/>
      <c r="B919" s="156"/>
      <c r="C919" s="156"/>
      <c r="D919" s="156"/>
      <c r="E919" s="156" t="s">
        <v>1795</v>
      </c>
      <c r="F919" s="146">
        <v>0</v>
      </c>
      <c r="G919" s="156"/>
      <c r="H919" s="181" t="s">
        <v>1796</v>
      </c>
      <c r="I919" s="181"/>
      <c r="J919" s="146">
        <v>184.69</v>
      </c>
    </row>
    <row r="920" spans="1:10" ht="13.5" thickTop="1" x14ac:dyDescent="0.25">
      <c r="A920" s="147"/>
      <c r="B920" s="147"/>
      <c r="C920" s="147"/>
      <c r="D920" s="147"/>
      <c r="E920" s="147"/>
      <c r="F920" s="147"/>
      <c r="G920" s="147"/>
      <c r="H920" s="147"/>
      <c r="I920" s="147"/>
      <c r="J920" s="147"/>
    </row>
    <row r="921" spans="1:10" x14ac:dyDescent="0.25">
      <c r="A921" s="157" t="s">
        <v>2165</v>
      </c>
      <c r="B921" s="152" t="s">
        <v>1775</v>
      </c>
      <c r="C921" s="157" t="s">
        <v>1776</v>
      </c>
      <c r="D921" s="157" t="s">
        <v>1777</v>
      </c>
      <c r="E921" s="186" t="s">
        <v>1778</v>
      </c>
      <c r="F921" s="186"/>
      <c r="G921" s="153" t="s">
        <v>1779</v>
      </c>
      <c r="H921" s="152" t="s">
        <v>1780</v>
      </c>
      <c r="I921" s="152" t="s">
        <v>1781</v>
      </c>
      <c r="J921" s="152" t="s">
        <v>89</v>
      </c>
    </row>
    <row r="922" spans="1:10" ht="38.25" x14ac:dyDescent="0.25">
      <c r="A922" s="158" t="s">
        <v>1461</v>
      </c>
      <c r="B922" s="138" t="s">
        <v>1583</v>
      </c>
      <c r="C922" s="158" t="s">
        <v>948</v>
      </c>
      <c r="D922" s="158" t="s">
        <v>1584</v>
      </c>
      <c r="E922" s="187" t="s">
        <v>1844</v>
      </c>
      <c r="F922" s="187"/>
      <c r="G922" s="139" t="s">
        <v>12</v>
      </c>
      <c r="H922" s="140">
        <v>1</v>
      </c>
      <c r="I922" s="141">
        <v>169.23</v>
      </c>
      <c r="J922" s="141">
        <v>169.23</v>
      </c>
    </row>
    <row r="923" spans="1:10" ht="25.5" x14ac:dyDescent="0.25">
      <c r="A923" s="154" t="s">
        <v>949</v>
      </c>
      <c r="B923" s="142" t="s">
        <v>1967</v>
      </c>
      <c r="C923" s="154" t="s">
        <v>8</v>
      </c>
      <c r="D923" s="154" t="s">
        <v>194</v>
      </c>
      <c r="E923" s="188" t="s">
        <v>1784</v>
      </c>
      <c r="F923" s="188"/>
      <c r="G923" s="143" t="s">
        <v>65</v>
      </c>
      <c r="H923" s="144">
        <v>1.804</v>
      </c>
      <c r="I923" s="145">
        <v>16.84</v>
      </c>
      <c r="J923" s="145">
        <v>30.37</v>
      </c>
    </row>
    <row r="924" spans="1:10" ht="25.5" x14ac:dyDescent="0.25">
      <c r="A924" s="154" t="s">
        <v>949</v>
      </c>
      <c r="B924" s="142" t="s">
        <v>1935</v>
      </c>
      <c r="C924" s="154" t="s">
        <v>8</v>
      </c>
      <c r="D924" s="154" t="s">
        <v>195</v>
      </c>
      <c r="E924" s="188" t="s">
        <v>1784</v>
      </c>
      <c r="F924" s="188"/>
      <c r="G924" s="143" t="s">
        <v>65</v>
      </c>
      <c r="H924" s="144">
        <v>1.804</v>
      </c>
      <c r="I924" s="145">
        <v>21.87</v>
      </c>
      <c r="J924" s="145">
        <v>39.450000000000003</v>
      </c>
    </row>
    <row r="925" spans="1:10" ht="38.25" x14ac:dyDescent="0.25">
      <c r="A925" s="155" t="s">
        <v>950</v>
      </c>
      <c r="B925" s="148" t="s">
        <v>2166</v>
      </c>
      <c r="C925" s="155" t="s">
        <v>2167</v>
      </c>
      <c r="D925" s="155" t="s">
        <v>2168</v>
      </c>
      <c r="E925" s="185" t="s">
        <v>1808</v>
      </c>
      <c r="F925" s="185"/>
      <c r="G925" s="149" t="s">
        <v>12</v>
      </c>
      <c r="H925" s="150">
        <v>1</v>
      </c>
      <c r="I925" s="151">
        <v>99.41</v>
      </c>
      <c r="J925" s="151">
        <v>99.41</v>
      </c>
    </row>
    <row r="926" spans="1:10" x14ac:dyDescent="0.25">
      <c r="A926" s="156"/>
      <c r="B926" s="156"/>
      <c r="C926" s="156"/>
      <c r="D926" s="156"/>
      <c r="E926" s="156" t="s">
        <v>1792</v>
      </c>
      <c r="F926" s="146">
        <v>52.07</v>
      </c>
      <c r="G926" s="156" t="s">
        <v>1793</v>
      </c>
      <c r="H926" s="146">
        <v>0</v>
      </c>
      <c r="I926" s="156" t="s">
        <v>1794</v>
      </c>
      <c r="J926" s="146">
        <v>52.07</v>
      </c>
    </row>
    <row r="927" spans="1:10" x14ac:dyDescent="0.25">
      <c r="A927" s="156"/>
      <c r="B927" s="156"/>
      <c r="C927" s="156"/>
      <c r="D927" s="156"/>
      <c r="E927" s="156" t="s">
        <v>1795</v>
      </c>
      <c r="F927" s="146">
        <v>0</v>
      </c>
      <c r="G927" s="156"/>
      <c r="H927" s="181" t="s">
        <v>1796</v>
      </c>
      <c r="I927" s="181"/>
      <c r="J927" s="146">
        <v>169.23</v>
      </c>
    </row>
    <row r="928" spans="1:10" x14ac:dyDescent="0.25">
      <c r="A928" s="182" t="s">
        <v>2880</v>
      </c>
      <c r="B928" s="182"/>
      <c r="C928" s="182"/>
      <c r="D928" s="182"/>
      <c r="E928" s="182"/>
      <c r="F928" s="182"/>
      <c r="G928" s="182"/>
      <c r="H928" s="182"/>
      <c r="I928" s="182"/>
      <c r="J928" s="182"/>
    </row>
    <row r="929" spans="1:10" ht="13.5" thickBot="1" x14ac:dyDescent="0.3">
      <c r="A929" s="183" t="s">
        <v>2886</v>
      </c>
      <c r="B929" s="183"/>
      <c r="C929" s="183"/>
      <c r="D929" s="183"/>
      <c r="E929" s="183"/>
      <c r="F929" s="183"/>
      <c r="G929" s="183"/>
      <c r="H929" s="183"/>
      <c r="I929" s="183"/>
      <c r="J929" s="183"/>
    </row>
    <row r="930" spans="1:10" ht="13.5" thickTop="1" x14ac:dyDescent="0.25">
      <c r="A930" s="147"/>
      <c r="B930" s="147"/>
      <c r="C930" s="147"/>
      <c r="D930" s="147"/>
      <c r="E930" s="147"/>
      <c r="F930" s="147"/>
      <c r="G930" s="147"/>
      <c r="H930" s="147"/>
      <c r="I930" s="147"/>
      <c r="J930" s="147"/>
    </row>
    <row r="931" spans="1:10" x14ac:dyDescent="0.25">
      <c r="A931" s="157" t="s">
        <v>2169</v>
      </c>
      <c r="B931" s="152" t="s">
        <v>1775</v>
      </c>
      <c r="C931" s="157" t="s">
        <v>1776</v>
      </c>
      <c r="D931" s="157" t="s">
        <v>1777</v>
      </c>
      <c r="E931" s="186" t="s">
        <v>1778</v>
      </c>
      <c r="F931" s="186"/>
      <c r="G931" s="153" t="s">
        <v>1779</v>
      </c>
      <c r="H931" s="152" t="s">
        <v>1780</v>
      </c>
      <c r="I931" s="152" t="s">
        <v>1781</v>
      </c>
      <c r="J931" s="152" t="s">
        <v>89</v>
      </c>
    </row>
    <row r="932" spans="1:10" ht="38.25" x14ac:dyDescent="0.25">
      <c r="A932" s="158" t="s">
        <v>1461</v>
      </c>
      <c r="B932" s="138" t="s">
        <v>1585</v>
      </c>
      <c r="C932" s="158" t="s">
        <v>948</v>
      </c>
      <c r="D932" s="158" t="s">
        <v>1586</v>
      </c>
      <c r="E932" s="187" t="s">
        <v>1844</v>
      </c>
      <c r="F932" s="187"/>
      <c r="G932" s="139" t="s">
        <v>12</v>
      </c>
      <c r="H932" s="140">
        <v>1</v>
      </c>
      <c r="I932" s="141">
        <v>11.11</v>
      </c>
      <c r="J932" s="141">
        <v>11.11</v>
      </c>
    </row>
    <row r="933" spans="1:10" ht="25.5" x14ac:dyDescent="0.25">
      <c r="A933" s="154" t="s">
        <v>949</v>
      </c>
      <c r="B933" s="142" t="s">
        <v>1967</v>
      </c>
      <c r="C933" s="154" t="s">
        <v>8</v>
      </c>
      <c r="D933" s="154" t="s">
        <v>194</v>
      </c>
      <c r="E933" s="188" t="s">
        <v>1784</v>
      </c>
      <c r="F933" s="188"/>
      <c r="G933" s="143" t="s">
        <v>65</v>
      </c>
      <c r="H933" s="144">
        <v>0.23</v>
      </c>
      <c r="I933" s="145">
        <v>16.84</v>
      </c>
      <c r="J933" s="145">
        <v>3.87</v>
      </c>
    </row>
    <row r="934" spans="1:10" ht="25.5" x14ac:dyDescent="0.25">
      <c r="A934" s="154" t="s">
        <v>949</v>
      </c>
      <c r="B934" s="142" t="s">
        <v>1935</v>
      </c>
      <c r="C934" s="154" t="s">
        <v>8</v>
      </c>
      <c r="D934" s="154" t="s">
        <v>195</v>
      </c>
      <c r="E934" s="188" t="s">
        <v>1784</v>
      </c>
      <c r="F934" s="188"/>
      <c r="G934" s="143" t="s">
        <v>65</v>
      </c>
      <c r="H934" s="144">
        <v>0.23</v>
      </c>
      <c r="I934" s="145">
        <v>21.87</v>
      </c>
      <c r="J934" s="145">
        <v>5.03</v>
      </c>
    </row>
    <row r="935" spans="1:10" ht="25.5" x14ac:dyDescent="0.25">
      <c r="A935" s="155" t="s">
        <v>950</v>
      </c>
      <c r="B935" s="148" t="s">
        <v>2170</v>
      </c>
      <c r="C935" s="155" t="s">
        <v>8</v>
      </c>
      <c r="D935" s="155" t="s">
        <v>2171</v>
      </c>
      <c r="E935" s="185" t="s">
        <v>1808</v>
      </c>
      <c r="F935" s="185"/>
      <c r="G935" s="149" t="s">
        <v>12</v>
      </c>
      <c r="H935" s="150">
        <v>1.1000000000000001</v>
      </c>
      <c r="I935" s="151">
        <v>2.0099999999999998</v>
      </c>
      <c r="J935" s="151">
        <v>2.21</v>
      </c>
    </row>
    <row r="936" spans="1:10" x14ac:dyDescent="0.25">
      <c r="A936" s="156"/>
      <c r="B936" s="156"/>
      <c r="C936" s="156"/>
      <c r="D936" s="156"/>
      <c r="E936" s="156" t="s">
        <v>1792</v>
      </c>
      <c r="F936" s="146">
        <v>6.63</v>
      </c>
      <c r="G936" s="156" t="s">
        <v>1793</v>
      </c>
      <c r="H936" s="146">
        <v>0</v>
      </c>
      <c r="I936" s="156" t="s">
        <v>1794</v>
      </c>
      <c r="J936" s="146">
        <v>6.63</v>
      </c>
    </row>
    <row r="937" spans="1:10" ht="13.5" thickBot="1" x14ac:dyDescent="0.3">
      <c r="A937" s="156"/>
      <c r="B937" s="156"/>
      <c r="C937" s="156"/>
      <c r="D937" s="156"/>
      <c r="E937" s="156" t="s">
        <v>1795</v>
      </c>
      <c r="F937" s="146">
        <v>0</v>
      </c>
      <c r="G937" s="156"/>
      <c r="H937" s="181" t="s">
        <v>1796</v>
      </c>
      <c r="I937" s="181"/>
      <c r="J937" s="146">
        <v>11.11</v>
      </c>
    </row>
    <row r="938" spans="1:10" ht="13.5" thickTop="1" x14ac:dyDescent="0.25">
      <c r="A938" s="147"/>
      <c r="B938" s="147"/>
      <c r="C938" s="147"/>
      <c r="D938" s="147"/>
      <c r="E938" s="147"/>
      <c r="F938" s="147"/>
      <c r="G938" s="147"/>
      <c r="H938" s="147"/>
      <c r="I938" s="147"/>
      <c r="J938" s="147"/>
    </row>
    <row r="939" spans="1:10" x14ac:dyDescent="0.25">
      <c r="A939" s="157" t="s">
        <v>2172</v>
      </c>
      <c r="B939" s="152" t="s">
        <v>1775</v>
      </c>
      <c r="C939" s="157" t="s">
        <v>1776</v>
      </c>
      <c r="D939" s="157" t="s">
        <v>1777</v>
      </c>
      <c r="E939" s="186" t="s">
        <v>1778</v>
      </c>
      <c r="F939" s="186"/>
      <c r="G939" s="153" t="s">
        <v>1779</v>
      </c>
      <c r="H939" s="152" t="s">
        <v>1780</v>
      </c>
      <c r="I939" s="152" t="s">
        <v>1781</v>
      </c>
      <c r="J939" s="152" t="s">
        <v>89</v>
      </c>
    </row>
    <row r="940" spans="1:10" ht="38.25" x14ac:dyDescent="0.25">
      <c r="A940" s="158" t="s">
        <v>1461</v>
      </c>
      <c r="B940" s="138" t="s">
        <v>1230</v>
      </c>
      <c r="C940" s="158" t="s">
        <v>8</v>
      </c>
      <c r="D940" s="158" t="s">
        <v>306</v>
      </c>
      <c r="E940" s="187" t="s">
        <v>1844</v>
      </c>
      <c r="F940" s="187"/>
      <c r="G940" s="139" t="s">
        <v>12</v>
      </c>
      <c r="H940" s="140">
        <v>1</v>
      </c>
      <c r="I940" s="141">
        <v>17.399999999999999</v>
      </c>
      <c r="J940" s="141">
        <v>17.399999999999999</v>
      </c>
    </row>
    <row r="941" spans="1:10" ht="25.5" x14ac:dyDescent="0.25">
      <c r="A941" s="154" t="s">
        <v>949</v>
      </c>
      <c r="B941" s="142" t="s">
        <v>1967</v>
      </c>
      <c r="C941" s="154" t="s">
        <v>8</v>
      </c>
      <c r="D941" s="154" t="s">
        <v>194</v>
      </c>
      <c r="E941" s="188" t="s">
        <v>1784</v>
      </c>
      <c r="F941" s="188"/>
      <c r="G941" s="143" t="s">
        <v>65</v>
      </c>
      <c r="H941" s="144">
        <v>0.1721</v>
      </c>
      <c r="I941" s="145">
        <v>16.84</v>
      </c>
      <c r="J941" s="145">
        <v>2.89</v>
      </c>
    </row>
    <row r="942" spans="1:10" ht="25.5" x14ac:dyDescent="0.25">
      <c r="A942" s="154" t="s">
        <v>949</v>
      </c>
      <c r="B942" s="142" t="s">
        <v>1935</v>
      </c>
      <c r="C942" s="154" t="s">
        <v>8</v>
      </c>
      <c r="D942" s="154" t="s">
        <v>195</v>
      </c>
      <c r="E942" s="188" t="s">
        <v>1784</v>
      </c>
      <c r="F942" s="188"/>
      <c r="G942" s="143" t="s">
        <v>65</v>
      </c>
      <c r="H942" s="144">
        <v>0.1721</v>
      </c>
      <c r="I942" s="145">
        <v>21.87</v>
      </c>
      <c r="J942" s="145">
        <v>3.76</v>
      </c>
    </row>
    <row r="943" spans="1:10" ht="63.75" x14ac:dyDescent="0.25">
      <c r="A943" s="155" t="s">
        <v>950</v>
      </c>
      <c r="B943" s="148" t="s">
        <v>2173</v>
      </c>
      <c r="C943" s="155" t="s">
        <v>8</v>
      </c>
      <c r="D943" s="155" t="s">
        <v>548</v>
      </c>
      <c r="E943" s="185" t="s">
        <v>1808</v>
      </c>
      <c r="F943" s="185"/>
      <c r="G943" s="149" t="s">
        <v>12</v>
      </c>
      <c r="H943" s="150">
        <v>1.1000000000000001</v>
      </c>
      <c r="I943" s="151">
        <v>9.7799999999999994</v>
      </c>
      <c r="J943" s="151">
        <v>10.75</v>
      </c>
    </row>
    <row r="944" spans="1:10" x14ac:dyDescent="0.25">
      <c r="A944" s="156"/>
      <c r="B944" s="156"/>
      <c r="C944" s="156"/>
      <c r="D944" s="156"/>
      <c r="E944" s="156" t="s">
        <v>1792</v>
      </c>
      <c r="F944" s="146">
        <v>4.96</v>
      </c>
      <c r="G944" s="156" t="s">
        <v>1793</v>
      </c>
      <c r="H944" s="146">
        <v>0</v>
      </c>
      <c r="I944" s="156" t="s">
        <v>1794</v>
      </c>
      <c r="J944" s="146">
        <v>4.96</v>
      </c>
    </row>
    <row r="945" spans="1:10" ht="13.5" thickBot="1" x14ac:dyDescent="0.3">
      <c r="A945" s="156"/>
      <c r="B945" s="156"/>
      <c r="C945" s="156"/>
      <c r="D945" s="156"/>
      <c r="E945" s="156" t="s">
        <v>1795</v>
      </c>
      <c r="F945" s="146">
        <v>0</v>
      </c>
      <c r="G945" s="156"/>
      <c r="H945" s="181" t="s">
        <v>1796</v>
      </c>
      <c r="I945" s="181"/>
      <c r="J945" s="146">
        <v>17.399999999999999</v>
      </c>
    </row>
    <row r="946" spans="1:10" ht="13.5" thickTop="1" x14ac:dyDescent="0.25">
      <c r="A946" s="147"/>
      <c r="B946" s="147"/>
      <c r="C946" s="147"/>
      <c r="D946" s="147"/>
      <c r="E946" s="147"/>
      <c r="F946" s="147"/>
      <c r="G946" s="147"/>
      <c r="H946" s="147"/>
      <c r="I946" s="147"/>
      <c r="J946" s="147"/>
    </row>
    <row r="947" spans="1:10" x14ac:dyDescent="0.25">
      <c r="A947" s="157" t="s">
        <v>2174</v>
      </c>
      <c r="B947" s="152" t="s">
        <v>1775</v>
      </c>
      <c r="C947" s="157" t="s">
        <v>1776</v>
      </c>
      <c r="D947" s="157" t="s">
        <v>1777</v>
      </c>
      <c r="E947" s="186" t="s">
        <v>1778</v>
      </c>
      <c r="F947" s="186"/>
      <c r="G947" s="153" t="s">
        <v>1779</v>
      </c>
      <c r="H947" s="152" t="s">
        <v>1780</v>
      </c>
      <c r="I947" s="152" t="s">
        <v>1781</v>
      </c>
      <c r="J947" s="152" t="s">
        <v>89</v>
      </c>
    </row>
    <row r="948" spans="1:10" ht="51" x14ac:dyDescent="0.25">
      <c r="A948" s="158" t="s">
        <v>1461</v>
      </c>
      <c r="B948" s="138" t="s">
        <v>1251</v>
      </c>
      <c r="C948" s="158" t="s">
        <v>948</v>
      </c>
      <c r="D948" s="158" t="s">
        <v>1197</v>
      </c>
      <c r="E948" s="187" t="s">
        <v>1782</v>
      </c>
      <c r="F948" s="187"/>
      <c r="G948" s="139" t="s">
        <v>198</v>
      </c>
      <c r="H948" s="140">
        <v>1</v>
      </c>
      <c r="I948" s="141">
        <v>8855.4</v>
      </c>
      <c r="J948" s="141">
        <v>8855.4</v>
      </c>
    </row>
    <row r="949" spans="1:10" ht="76.5" x14ac:dyDescent="0.25">
      <c r="A949" s="154" t="s">
        <v>949</v>
      </c>
      <c r="B949" s="142" t="s">
        <v>2175</v>
      </c>
      <c r="C949" s="154" t="s">
        <v>220</v>
      </c>
      <c r="D949" s="154" t="s">
        <v>1471</v>
      </c>
      <c r="E949" s="188" t="s">
        <v>2176</v>
      </c>
      <c r="F949" s="188"/>
      <c r="G949" s="143" t="s">
        <v>218</v>
      </c>
      <c r="H949" s="144">
        <v>1</v>
      </c>
      <c r="I949" s="145">
        <v>8855.4</v>
      </c>
      <c r="J949" s="145">
        <v>8855.4</v>
      </c>
    </row>
    <row r="950" spans="1:10" x14ac:dyDescent="0.25">
      <c r="A950" s="156"/>
      <c r="B950" s="156"/>
      <c r="C950" s="156"/>
      <c r="D950" s="156"/>
      <c r="E950" s="156" t="s">
        <v>1792</v>
      </c>
      <c r="F950" s="146">
        <v>0</v>
      </c>
      <c r="G950" s="156" t="s">
        <v>1793</v>
      </c>
      <c r="H950" s="146">
        <v>0</v>
      </c>
      <c r="I950" s="156" t="s">
        <v>1794</v>
      </c>
      <c r="J950" s="146">
        <v>0</v>
      </c>
    </row>
    <row r="951" spans="1:10" ht="13.5" thickBot="1" x14ac:dyDescent="0.3">
      <c r="A951" s="156"/>
      <c r="B951" s="156"/>
      <c r="C951" s="156"/>
      <c r="D951" s="156"/>
      <c r="E951" s="156" t="s">
        <v>1795</v>
      </c>
      <c r="F951" s="146">
        <v>0</v>
      </c>
      <c r="G951" s="156"/>
      <c r="H951" s="181" t="s">
        <v>1796</v>
      </c>
      <c r="I951" s="181"/>
      <c r="J951" s="146">
        <v>8855.4</v>
      </c>
    </row>
    <row r="952" spans="1:10" ht="13.5" thickTop="1" x14ac:dyDescent="0.25">
      <c r="A952" s="147"/>
      <c r="B952" s="147"/>
      <c r="C952" s="147"/>
      <c r="D952" s="147"/>
      <c r="E952" s="147"/>
      <c r="F952" s="147"/>
      <c r="G952" s="147"/>
      <c r="H952" s="147"/>
      <c r="I952" s="147"/>
      <c r="J952" s="147"/>
    </row>
    <row r="953" spans="1:10" x14ac:dyDescent="0.25">
      <c r="A953" s="157" t="s">
        <v>2177</v>
      </c>
      <c r="B953" s="152" t="s">
        <v>1775</v>
      </c>
      <c r="C953" s="157" t="s">
        <v>1776</v>
      </c>
      <c r="D953" s="157" t="s">
        <v>1777</v>
      </c>
      <c r="E953" s="186" t="s">
        <v>1778</v>
      </c>
      <c r="F953" s="186"/>
      <c r="G953" s="153" t="s">
        <v>1779</v>
      </c>
      <c r="H953" s="152" t="s">
        <v>1780</v>
      </c>
      <c r="I953" s="152" t="s">
        <v>1781</v>
      </c>
      <c r="J953" s="152" t="s">
        <v>89</v>
      </c>
    </row>
    <row r="954" spans="1:10" ht="63.75" x14ac:dyDescent="0.25">
      <c r="A954" s="158" t="s">
        <v>1461</v>
      </c>
      <c r="B954" s="138" t="s">
        <v>1587</v>
      </c>
      <c r="C954" s="158" t="s">
        <v>8</v>
      </c>
      <c r="D954" s="158" t="s">
        <v>436</v>
      </c>
      <c r="E954" s="187" t="s">
        <v>1860</v>
      </c>
      <c r="F954" s="187"/>
      <c r="G954" s="139" t="s">
        <v>951</v>
      </c>
      <c r="H954" s="140">
        <v>1</v>
      </c>
      <c r="I954" s="141">
        <v>35.479999999999997</v>
      </c>
      <c r="J954" s="141">
        <v>35.479999999999997</v>
      </c>
    </row>
    <row r="955" spans="1:10" ht="89.25" x14ac:dyDescent="0.25">
      <c r="A955" s="154" t="s">
        <v>949</v>
      </c>
      <c r="B955" s="142" t="s">
        <v>1948</v>
      </c>
      <c r="C955" s="154" t="s">
        <v>8</v>
      </c>
      <c r="D955" s="154" t="s">
        <v>236</v>
      </c>
      <c r="E955" s="188" t="s">
        <v>1811</v>
      </c>
      <c r="F955" s="188"/>
      <c r="G955" s="143" t="s">
        <v>185</v>
      </c>
      <c r="H955" s="144">
        <v>0.20799999999999999</v>
      </c>
      <c r="I955" s="145">
        <v>117.51</v>
      </c>
      <c r="J955" s="145">
        <v>24.44</v>
      </c>
    </row>
    <row r="956" spans="1:10" ht="89.25" x14ac:dyDescent="0.25">
      <c r="A956" s="154" t="s">
        <v>949</v>
      </c>
      <c r="B956" s="142" t="s">
        <v>1949</v>
      </c>
      <c r="C956" s="154" t="s">
        <v>8</v>
      </c>
      <c r="D956" s="154" t="s">
        <v>254</v>
      </c>
      <c r="E956" s="188" t="s">
        <v>1811</v>
      </c>
      <c r="F956" s="188"/>
      <c r="G956" s="143" t="s">
        <v>187</v>
      </c>
      <c r="H956" s="144">
        <v>8.5000000000000006E-2</v>
      </c>
      <c r="I956" s="145">
        <v>42.37</v>
      </c>
      <c r="J956" s="145">
        <v>3.6</v>
      </c>
    </row>
    <row r="957" spans="1:10" ht="25.5" x14ac:dyDescent="0.25">
      <c r="A957" s="154" t="s">
        <v>949</v>
      </c>
      <c r="B957" s="142" t="s">
        <v>2084</v>
      </c>
      <c r="C957" s="154" t="s">
        <v>8</v>
      </c>
      <c r="D957" s="154" t="s">
        <v>183</v>
      </c>
      <c r="E957" s="188" t="s">
        <v>1784</v>
      </c>
      <c r="F957" s="188"/>
      <c r="G957" s="143" t="s">
        <v>65</v>
      </c>
      <c r="H957" s="144">
        <v>0.22500000000000001</v>
      </c>
      <c r="I957" s="145">
        <v>21.1</v>
      </c>
      <c r="J957" s="145">
        <v>4.74</v>
      </c>
    </row>
    <row r="958" spans="1:10" ht="25.5" x14ac:dyDescent="0.25">
      <c r="A958" s="154" t="s">
        <v>949</v>
      </c>
      <c r="B958" s="142" t="s">
        <v>1827</v>
      </c>
      <c r="C958" s="154" t="s">
        <v>8</v>
      </c>
      <c r="D958" s="154" t="s">
        <v>66</v>
      </c>
      <c r="E958" s="188" t="s">
        <v>1784</v>
      </c>
      <c r="F958" s="188"/>
      <c r="G958" s="143" t="s">
        <v>65</v>
      </c>
      <c r="H958" s="144">
        <v>0.161</v>
      </c>
      <c r="I958" s="145">
        <v>16.829999999999998</v>
      </c>
      <c r="J958" s="145">
        <v>2.7</v>
      </c>
    </row>
    <row r="959" spans="1:10" x14ac:dyDescent="0.25">
      <c r="A959" s="156"/>
      <c r="B959" s="156"/>
      <c r="C959" s="156"/>
      <c r="D959" s="156"/>
      <c r="E959" s="156" t="s">
        <v>1792</v>
      </c>
      <c r="F959" s="146">
        <v>10.28</v>
      </c>
      <c r="G959" s="156" t="s">
        <v>1793</v>
      </c>
      <c r="H959" s="146">
        <v>0</v>
      </c>
      <c r="I959" s="156" t="s">
        <v>1794</v>
      </c>
      <c r="J959" s="146">
        <v>10.28</v>
      </c>
    </row>
    <row r="960" spans="1:10" ht="13.5" thickBot="1" x14ac:dyDescent="0.3">
      <c r="A960" s="156"/>
      <c r="B960" s="156"/>
      <c r="C960" s="156"/>
      <c r="D960" s="156"/>
      <c r="E960" s="156" t="s">
        <v>1795</v>
      </c>
      <c r="F960" s="146">
        <v>0</v>
      </c>
      <c r="G960" s="156"/>
      <c r="H960" s="181" t="s">
        <v>1796</v>
      </c>
      <c r="I960" s="181"/>
      <c r="J960" s="146">
        <v>35.479999999999997</v>
      </c>
    </row>
    <row r="961" spans="1:10" ht="13.5" thickTop="1" x14ac:dyDescent="0.25">
      <c r="A961" s="147"/>
      <c r="B961" s="147"/>
      <c r="C961" s="147"/>
      <c r="D961" s="147"/>
      <c r="E961" s="147"/>
      <c r="F961" s="147"/>
      <c r="G961" s="147"/>
      <c r="H961" s="147"/>
      <c r="I961" s="147"/>
      <c r="J961" s="147"/>
    </row>
    <row r="962" spans="1:10" x14ac:dyDescent="0.25">
      <c r="A962" s="157" t="s">
        <v>2178</v>
      </c>
      <c r="B962" s="152" t="s">
        <v>1775</v>
      </c>
      <c r="C962" s="157" t="s">
        <v>1776</v>
      </c>
      <c r="D962" s="157" t="s">
        <v>1777</v>
      </c>
      <c r="E962" s="186" t="s">
        <v>1778</v>
      </c>
      <c r="F962" s="186"/>
      <c r="G962" s="153" t="s">
        <v>1779</v>
      </c>
      <c r="H962" s="152" t="s">
        <v>1780</v>
      </c>
      <c r="I962" s="152" t="s">
        <v>1781</v>
      </c>
      <c r="J962" s="152" t="s">
        <v>89</v>
      </c>
    </row>
    <row r="963" spans="1:10" ht="51" x14ac:dyDescent="0.25">
      <c r="A963" s="158" t="s">
        <v>1461</v>
      </c>
      <c r="B963" s="138" t="s">
        <v>1588</v>
      </c>
      <c r="C963" s="158" t="s">
        <v>8</v>
      </c>
      <c r="D963" s="158" t="s">
        <v>177</v>
      </c>
      <c r="E963" s="187" t="s">
        <v>1815</v>
      </c>
      <c r="F963" s="187"/>
      <c r="G963" s="139" t="s">
        <v>763</v>
      </c>
      <c r="H963" s="140">
        <v>1</v>
      </c>
      <c r="I963" s="141">
        <v>26.76</v>
      </c>
      <c r="J963" s="141">
        <v>26.76</v>
      </c>
    </row>
    <row r="964" spans="1:10" ht="63.75" x14ac:dyDescent="0.25">
      <c r="A964" s="154" t="s">
        <v>949</v>
      </c>
      <c r="B964" s="142" t="s">
        <v>2179</v>
      </c>
      <c r="C964" s="154" t="s">
        <v>8</v>
      </c>
      <c r="D964" s="154" t="s">
        <v>2180</v>
      </c>
      <c r="E964" s="188" t="s">
        <v>1815</v>
      </c>
      <c r="F964" s="188"/>
      <c r="G964" s="143" t="s">
        <v>951</v>
      </c>
      <c r="H964" s="144">
        <v>5.6500000000000002E-2</v>
      </c>
      <c r="I964" s="145">
        <v>332.71</v>
      </c>
      <c r="J964" s="145">
        <v>18.79</v>
      </c>
    </row>
    <row r="965" spans="1:10" ht="25.5" x14ac:dyDescent="0.25">
      <c r="A965" s="154" t="s">
        <v>949</v>
      </c>
      <c r="B965" s="142" t="s">
        <v>1827</v>
      </c>
      <c r="C965" s="154" t="s">
        <v>8</v>
      </c>
      <c r="D965" s="154" t="s">
        <v>66</v>
      </c>
      <c r="E965" s="188" t="s">
        <v>1784</v>
      </c>
      <c r="F965" s="188"/>
      <c r="G965" s="143" t="s">
        <v>65</v>
      </c>
      <c r="H965" s="144">
        <v>8.4699999999999998E-2</v>
      </c>
      <c r="I965" s="145">
        <v>16.829999999999998</v>
      </c>
      <c r="J965" s="145">
        <v>1.42</v>
      </c>
    </row>
    <row r="966" spans="1:10" ht="25.5" x14ac:dyDescent="0.25">
      <c r="A966" s="154" t="s">
        <v>949</v>
      </c>
      <c r="B966" s="142" t="s">
        <v>2084</v>
      </c>
      <c r="C966" s="154" t="s">
        <v>8</v>
      </c>
      <c r="D966" s="154" t="s">
        <v>183</v>
      </c>
      <c r="E966" s="188" t="s">
        <v>1784</v>
      </c>
      <c r="F966" s="188"/>
      <c r="G966" s="143" t="s">
        <v>65</v>
      </c>
      <c r="H966" s="144">
        <v>0.31059999999999999</v>
      </c>
      <c r="I966" s="145">
        <v>21.1</v>
      </c>
      <c r="J966" s="145">
        <v>6.55</v>
      </c>
    </row>
    <row r="967" spans="1:10" x14ac:dyDescent="0.25">
      <c r="A967" s="156"/>
      <c r="B967" s="156"/>
      <c r="C967" s="156"/>
      <c r="D967" s="156"/>
      <c r="E967" s="156" t="s">
        <v>1792</v>
      </c>
      <c r="F967" s="146">
        <v>8.34</v>
      </c>
      <c r="G967" s="156" t="s">
        <v>1793</v>
      </c>
      <c r="H967" s="146">
        <v>0</v>
      </c>
      <c r="I967" s="156" t="s">
        <v>1794</v>
      </c>
      <c r="J967" s="146">
        <v>8.34</v>
      </c>
    </row>
    <row r="968" spans="1:10" ht="13.5" thickBot="1" x14ac:dyDescent="0.3">
      <c r="A968" s="156"/>
      <c r="B968" s="156"/>
      <c r="C968" s="156"/>
      <c r="D968" s="156"/>
      <c r="E968" s="156" t="s">
        <v>1795</v>
      </c>
      <c r="F968" s="146">
        <v>0</v>
      </c>
      <c r="G968" s="156"/>
      <c r="H968" s="181" t="s">
        <v>1796</v>
      </c>
      <c r="I968" s="181"/>
      <c r="J968" s="146">
        <v>26.76</v>
      </c>
    </row>
    <row r="969" spans="1:10" ht="13.5" thickTop="1" x14ac:dyDescent="0.25">
      <c r="A969" s="147"/>
      <c r="B969" s="147"/>
      <c r="C969" s="147"/>
      <c r="D969" s="147"/>
      <c r="E969" s="147"/>
      <c r="F969" s="147"/>
      <c r="G969" s="147"/>
      <c r="H969" s="147"/>
      <c r="I969" s="147"/>
      <c r="J969" s="147"/>
    </row>
    <row r="970" spans="1:10" x14ac:dyDescent="0.25">
      <c r="A970" s="157" t="s">
        <v>2181</v>
      </c>
      <c r="B970" s="152" t="s">
        <v>1775</v>
      </c>
      <c r="C970" s="157" t="s">
        <v>1776</v>
      </c>
      <c r="D970" s="157" t="s">
        <v>1777</v>
      </c>
      <c r="E970" s="186" t="s">
        <v>1778</v>
      </c>
      <c r="F970" s="186"/>
      <c r="G970" s="153" t="s">
        <v>1779</v>
      </c>
      <c r="H970" s="152" t="s">
        <v>1780</v>
      </c>
      <c r="I970" s="152" t="s">
        <v>1781</v>
      </c>
      <c r="J970" s="152" t="s">
        <v>89</v>
      </c>
    </row>
    <row r="971" spans="1:10" ht="51" x14ac:dyDescent="0.25">
      <c r="A971" s="158" t="s">
        <v>1461</v>
      </c>
      <c r="B971" s="138" t="s">
        <v>1589</v>
      </c>
      <c r="C971" s="158" t="s">
        <v>8</v>
      </c>
      <c r="D971" s="158" t="s">
        <v>178</v>
      </c>
      <c r="E971" s="187" t="s">
        <v>1815</v>
      </c>
      <c r="F971" s="187"/>
      <c r="G971" s="139" t="s">
        <v>763</v>
      </c>
      <c r="H971" s="140">
        <v>1</v>
      </c>
      <c r="I971" s="141">
        <v>122.82</v>
      </c>
      <c r="J971" s="141">
        <v>122.82</v>
      </c>
    </row>
    <row r="972" spans="1:10" ht="51" x14ac:dyDescent="0.25">
      <c r="A972" s="154" t="s">
        <v>949</v>
      </c>
      <c r="B972" s="142" t="s">
        <v>1810</v>
      </c>
      <c r="C972" s="154" t="s">
        <v>8</v>
      </c>
      <c r="D972" s="154" t="s">
        <v>248</v>
      </c>
      <c r="E972" s="188" t="s">
        <v>1811</v>
      </c>
      <c r="F972" s="188"/>
      <c r="G972" s="143" t="s">
        <v>185</v>
      </c>
      <c r="H972" s="144">
        <v>7.9000000000000001E-2</v>
      </c>
      <c r="I972" s="145">
        <v>17.52</v>
      </c>
      <c r="J972" s="145">
        <v>1.38</v>
      </c>
    </row>
    <row r="973" spans="1:10" ht="51" x14ac:dyDescent="0.25">
      <c r="A973" s="154" t="s">
        <v>949</v>
      </c>
      <c r="B973" s="142" t="s">
        <v>1812</v>
      </c>
      <c r="C973" s="154" t="s">
        <v>8</v>
      </c>
      <c r="D973" s="154" t="s">
        <v>264</v>
      </c>
      <c r="E973" s="188" t="s">
        <v>1811</v>
      </c>
      <c r="F973" s="188"/>
      <c r="G973" s="143" t="s">
        <v>187</v>
      </c>
      <c r="H973" s="144">
        <v>3.9E-2</v>
      </c>
      <c r="I973" s="145">
        <v>16.21</v>
      </c>
      <c r="J973" s="145">
        <v>0.63</v>
      </c>
    </row>
    <row r="974" spans="1:10" ht="25.5" x14ac:dyDescent="0.25">
      <c r="A974" s="154" t="s">
        <v>949</v>
      </c>
      <c r="B974" s="142" t="s">
        <v>1816</v>
      </c>
      <c r="C974" s="154" t="s">
        <v>8</v>
      </c>
      <c r="D974" s="154" t="s">
        <v>207</v>
      </c>
      <c r="E974" s="188" t="s">
        <v>1784</v>
      </c>
      <c r="F974" s="188"/>
      <c r="G974" s="143" t="s">
        <v>65</v>
      </c>
      <c r="H974" s="144">
        <v>1.0860000000000001</v>
      </c>
      <c r="I974" s="145">
        <v>17.75</v>
      </c>
      <c r="J974" s="145">
        <v>19.27</v>
      </c>
    </row>
    <row r="975" spans="1:10" ht="25.5" x14ac:dyDescent="0.25">
      <c r="A975" s="154" t="s">
        <v>949</v>
      </c>
      <c r="B975" s="142" t="s">
        <v>1817</v>
      </c>
      <c r="C975" s="154" t="s">
        <v>8</v>
      </c>
      <c r="D975" s="154" t="s">
        <v>168</v>
      </c>
      <c r="E975" s="188" t="s">
        <v>1784</v>
      </c>
      <c r="F975" s="188"/>
      <c r="G975" s="143" t="s">
        <v>65</v>
      </c>
      <c r="H975" s="144">
        <v>2.7690000000000001</v>
      </c>
      <c r="I975" s="145">
        <v>20.85</v>
      </c>
      <c r="J975" s="145">
        <v>57.73</v>
      </c>
    </row>
    <row r="976" spans="1:10" ht="38.25" x14ac:dyDescent="0.25">
      <c r="A976" s="155" t="s">
        <v>950</v>
      </c>
      <c r="B976" s="148" t="s">
        <v>2182</v>
      </c>
      <c r="C976" s="155" t="s">
        <v>8</v>
      </c>
      <c r="D976" s="155" t="s">
        <v>534</v>
      </c>
      <c r="E976" s="185" t="s">
        <v>1808</v>
      </c>
      <c r="F976" s="185"/>
      <c r="G976" s="149" t="s">
        <v>459</v>
      </c>
      <c r="H976" s="150">
        <v>1.7000000000000001E-2</v>
      </c>
      <c r="I976" s="151">
        <v>5.24</v>
      </c>
      <c r="J976" s="151">
        <v>0.08</v>
      </c>
    </row>
    <row r="977" spans="1:10" ht="25.5" x14ac:dyDescent="0.25">
      <c r="A977" s="155" t="s">
        <v>950</v>
      </c>
      <c r="B977" s="148" t="s">
        <v>2185</v>
      </c>
      <c r="C977" s="155" t="s">
        <v>8</v>
      </c>
      <c r="D977" s="155" t="s">
        <v>601</v>
      </c>
      <c r="E977" s="185" t="s">
        <v>1808</v>
      </c>
      <c r="F977" s="185"/>
      <c r="G977" s="149" t="s">
        <v>43</v>
      </c>
      <c r="H977" s="150">
        <v>0.01</v>
      </c>
      <c r="I977" s="151">
        <v>29.33</v>
      </c>
      <c r="J977" s="151">
        <v>0.28999999999999998</v>
      </c>
    </row>
    <row r="978" spans="1:10" ht="25.5" x14ac:dyDescent="0.25">
      <c r="A978" s="155" t="s">
        <v>950</v>
      </c>
      <c r="B978" s="148" t="s">
        <v>2184</v>
      </c>
      <c r="C978" s="155" t="s">
        <v>8</v>
      </c>
      <c r="D978" s="155" t="s">
        <v>602</v>
      </c>
      <c r="E978" s="185" t="s">
        <v>1808</v>
      </c>
      <c r="F978" s="185"/>
      <c r="G978" s="149" t="s">
        <v>43</v>
      </c>
      <c r="H978" s="150">
        <v>1.6E-2</v>
      </c>
      <c r="I978" s="151">
        <v>26.62</v>
      </c>
      <c r="J978" s="151">
        <v>0.42</v>
      </c>
    </row>
    <row r="979" spans="1:10" ht="25.5" x14ac:dyDescent="0.25">
      <c r="A979" s="155" t="s">
        <v>950</v>
      </c>
      <c r="B979" s="148" t="s">
        <v>2183</v>
      </c>
      <c r="C979" s="155" t="s">
        <v>8</v>
      </c>
      <c r="D979" s="155" t="s">
        <v>604</v>
      </c>
      <c r="E979" s="185" t="s">
        <v>1808</v>
      </c>
      <c r="F979" s="185"/>
      <c r="G979" s="149" t="s">
        <v>43</v>
      </c>
      <c r="H979" s="150">
        <v>4.7E-2</v>
      </c>
      <c r="I979" s="151">
        <v>24.22</v>
      </c>
      <c r="J979" s="151">
        <v>1.1299999999999999</v>
      </c>
    </row>
    <row r="980" spans="1:10" ht="25.5" x14ac:dyDescent="0.25">
      <c r="A980" s="155" t="s">
        <v>950</v>
      </c>
      <c r="B980" s="148" t="s">
        <v>2186</v>
      </c>
      <c r="C980" s="155" t="s">
        <v>8</v>
      </c>
      <c r="D980" s="155" t="s">
        <v>614</v>
      </c>
      <c r="E980" s="185" t="s">
        <v>1808</v>
      </c>
      <c r="F980" s="185"/>
      <c r="G980" s="149" t="s">
        <v>12</v>
      </c>
      <c r="H980" s="150">
        <v>4.6120000000000001</v>
      </c>
      <c r="I980" s="151">
        <v>3.14</v>
      </c>
      <c r="J980" s="151">
        <v>14.48</v>
      </c>
    </row>
    <row r="981" spans="1:10" ht="38.25" x14ac:dyDescent="0.25">
      <c r="A981" s="155" t="s">
        <v>950</v>
      </c>
      <c r="B981" s="148" t="s">
        <v>2187</v>
      </c>
      <c r="C981" s="155" t="s">
        <v>8</v>
      </c>
      <c r="D981" s="155" t="s">
        <v>627</v>
      </c>
      <c r="E981" s="185" t="s">
        <v>1808</v>
      </c>
      <c r="F981" s="185"/>
      <c r="G981" s="149" t="s">
        <v>12</v>
      </c>
      <c r="H981" s="150">
        <v>1.278</v>
      </c>
      <c r="I981" s="151">
        <v>21.45</v>
      </c>
      <c r="J981" s="151">
        <v>27.41</v>
      </c>
    </row>
    <row r="982" spans="1:10" x14ac:dyDescent="0.25">
      <c r="A982" s="156"/>
      <c r="B982" s="156"/>
      <c r="C982" s="156"/>
      <c r="D982" s="156"/>
      <c r="E982" s="156" t="s">
        <v>1792</v>
      </c>
      <c r="F982" s="146">
        <v>60</v>
      </c>
      <c r="G982" s="156" t="s">
        <v>1793</v>
      </c>
      <c r="H982" s="146">
        <v>0</v>
      </c>
      <c r="I982" s="156" t="s">
        <v>1794</v>
      </c>
      <c r="J982" s="146">
        <v>60</v>
      </c>
    </row>
    <row r="983" spans="1:10" ht="13.5" thickBot="1" x14ac:dyDescent="0.3">
      <c r="A983" s="156"/>
      <c r="B983" s="156"/>
      <c r="C983" s="156"/>
      <c r="D983" s="156"/>
      <c r="E983" s="156" t="s">
        <v>1795</v>
      </c>
      <c r="F983" s="146">
        <v>0</v>
      </c>
      <c r="G983" s="156"/>
      <c r="H983" s="181" t="s">
        <v>1796</v>
      </c>
      <c r="I983" s="181"/>
      <c r="J983" s="146">
        <v>122.82</v>
      </c>
    </row>
    <row r="984" spans="1:10" ht="13.5" thickTop="1" x14ac:dyDescent="0.25">
      <c r="A984" s="147"/>
      <c r="B984" s="147"/>
      <c r="C984" s="147"/>
      <c r="D984" s="147"/>
      <c r="E984" s="147"/>
      <c r="F984" s="147"/>
      <c r="G984" s="147"/>
      <c r="H984" s="147"/>
      <c r="I984" s="147"/>
      <c r="J984" s="147"/>
    </row>
    <row r="985" spans="1:10" x14ac:dyDescent="0.25">
      <c r="A985" s="157" t="s">
        <v>2188</v>
      </c>
      <c r="B985" s="152" t="s">
        <v>1775</v>
      </c>
      <c r="C985" s="157" t="s">
        <v>1776</v>
      </c>
      <c r="D985" s="157" t="s">
        <v>1777</v>
      </c>
      <c r="E985" s="186" t="s">
        <v>1778</v>
      </c>
      <c r="F985" s="186"/>
      <c r="G985" s="153" t="s">
        <v>1779</v>
      </c>
      <c r="H985" s="152" t="s">
        <v>1780</v>
      </c>
      <c r="I985" s="152" t="s">
        <v>1781</v>
      </c>
      <c r="J985" s="152" t="s">
        <v>89</v>
      </c>
    </row>
    <row r="986" spans="1:10" ht="63.75" x14ac:dyDescent="0.25">
      <c r="A986" s="158" t="s">
        <v>1461</v>
      </c>
      <c r="B986" s="138" t="s">
        <v>1590</v>
      </c>
      <c r="C986" s="158" t="s">
        <v>8</v>
      </c>
      <c r="D986" s="158" t="s">
        <v>179</v>
      </c>
      <c r="E986" s="187" t="s">
        <v>1815</v>
      </c>
      <c r="F986" s="187"/>
      <c r="G986" s="139" t="s">
        <v>763</v>
      </c>
      <c r="H986" s="140">
        <v>1</v>
      </c>
      <c r="I986" s="141">
        <v>63.26</v>
      </c>
      <c r="J986" s="141">
        <v>63.26</v>
      </c>
    </row>
    <row r="987" spans="1:10" ht="51" x14ac:dyDescent="0.25">
      <c r="A987" s="154" t="s">
        <v>949</v>
      </c>
      <c r="B987" s="142" t="s">
        <v>1810</v>
      </c>
      <c r="C987" s="154" t="s">
        <v>8</v>
      </c>
      <c r="D987" s="154" t="s">
        <v>248</v>
      </c>
      <c r="E987" s="188" t="s">
        <v>1811</v>
      </c>
      <c r="F987" s="188"/>
      <c r="G987" s="143" t="s">
        <v>185</v>
      </c>
      <c r="H987" s="144">
        <v>1.7000000000000001E-2</v>
      </c>
      <c r="I987" s="145">
        <v>17.52</v>
      </c>
      <c r="J987" s="145">
        <v>0.28999999999999998</v>
      </c>
    </row>
    <row r="988" spans="1:10" ht="51" x14ac:dyDescent="0.25">
      <c r="A988" s="154" t="s">
        <v>949</v>
      </c>
      <c r="B988" s="142" t="s">
        <v>1812</v>
      </c>
      <c r="C988" s="154" t="s">
        <v>8</v>
      </c>
      <c r="D988" s="154" t="s">
        <v>264</v>
      </c>
      <c r="E988" s="188" t="s">
        <v>1811</v>
      </c>
      <c r="F988" s="188"/>
      <c r="G988" s="143" t="s">
        <v>187</v>
      </c>
      <c r="H988" s="144">
        <v>1.4E-2</v>
      </c>
      <c r="I988" s="145">
        <v>16.21</v>
      </c>
      <c r="J988" s="145">
        <v>0.22</v>
      </c>
    </row>
    <row r="989" spans="1:10" ht="25.5" x14ac:dyDescent="0.25">
      <c r="A989" s="154" t="s">
        <v>949</v>
      </c>
      <c r="B989" s="142" t="s">
        <v>1816</v>
      </c>
      <c r="C989" s="154" t="s">
        <v>8</v>
      </c>
      <c r="D989" s="154" t="s">
        <v>207</v>
      </c>
      <c r="E989" s="188" t="s">
        <v>1784</v>
      </c>
      <c r="F989" s="188"/>
      <c r="G989" s="143" t="s">
        <v>65</v>
      </c>
      <c r="H989" s="144">
        <v>0.47099999999999997</v>
      </c>
      <c r="I989" s="145">
        <v>17.75</v>
      </c>
      <c r="J989" s="145">
        <v>8.36</v>
      </c>
    </row>
    <row r="990" spans="1:10" ht="25.5" x14ac:dyDescent="0.25">
      <c r="A990" s="154" t="s">
        <v>949</v>
      </c>
      <c r="B990" s="142" t="s">
        <v>1817</v>
      </c>
      <c r="C990" s="154" t="s">
        <v>8</v>
      </c>
      <c r="D990" s="154" t="s">
        <v>168</v>
      </c>
      <c r="E990" s="188" t="s">
        <v>1784</v>
      </c>
      <c r="F990" s="188"/>
      <c r="G990" s="143" t="s">
        <v>65</v>
      </c>
      <c r="H990" s="144">
        <v>1.145</v>
      </c>
      <c r="I990" s="145">
        <v>20.85</v>
      </c>
      <c r="J990" s="145">
        <v>23.87</v>
      </c>
    </row>
    <row r="991" spans="1:10" ht="38.25" x14ac:dyDescent="0.25">
      <c r="A991" s="155" t="s">
        <v>950</v>
      </c>
      <c r="B991" s="148" t="s">
        <v>2182</v>
      </c>
      <c r="C991" s="155" t="s">
        <v>8</v>
      </c>
      <c r="D991" s="155" t="s">
        <v>534</v>
      </c>
      <c r="E991" s="185" t="s">
        <v>1808</v>
      </c>
      <c r="F991" s="185"/>
      <c r="G991" s="149" t="s">
        <v>459</v>
      </c>
      <c r="H991" s="150">
        <v>1.7000000000000001E-2</v>
      </c>
      <c r="I991" s="151">
        <v>5.24</v>
      </c>
      <c r="J991" s="151">
        <v>0.08</v>
      </c>
    </row>
    <row r="992" spans="1:10" ht="38.25" x14ac:dyDescent="0.25">
      <c r="A992" s="155" t="s">
        <v>950</v>
      </c>
      <c r="B992" s="148" t="s">
        <v>2189</v>
      </c>
      <c r="C992" s="155" t="s">
        <v>8</v>
      </c>
      <c r="D992" s="155" t="s">
        <v>596</v>
      </c>
      <c r="E992" s="185" t="s">
        <v>1808</v>
      </c>
      <c r="F992" s="185"/>
      <c r="G992" s="149" t="s">
        <v>12</v>
      </c>
      <c r="H992" s="150">
        <v>0.60499999999999998</v>
      </c>
      <c r="I992" s="151">
        <v>8.98</v>
      </c>
      <c r="J992" s="151">
        <v>5.43</v>
      </c>
    </row>
    <row r="993" spans="1:10" ht="25.5" x14ac:dyDescent="0.25">
      <c r="A993" s="155" t="s">
        <v>950</v>
      </c>
      <c r="B993" s="148" t="s">
        <v>2185</v>
      </c>
      <c r="C993" s="155" t="s">
        <v>8</v>
      </c>
      <c r="D993" s="155" t="s">
        <v>601</v>
      </c>
      <c r="E993" s="185" t="s">
        <v>1808</v>
      </c>
      <c r="F993" s="185"/>
      <c r="G993" s="149" t="s">
        <v>43</v>
      </c>
      <c r="H993" s="150">
        <v>3.4000000000000002E-2</v>
      </c>
      <c r="I993" s="151">
        <v>29.33</v>
      </c>
      <c r="J993" s="151">
        <v>0.99</v>
      </c>
    </row>
    <row r="994" spans="1:10" ht="25.5" x14ac:dyDescent="0.25">
      <c r="A994" s="155" t="s">
        <v>950</v>
      </c>
      <c r="B994" s="148" t="s">
        <v>2183</v>
      </c>
      <c r="C994" s="155" t="s">
        <v>8</v>
      </c>
      <c r="D994" s="155" t="s">
        <v>604</v>
      </c>
      <c r="E994" s="185" t="s">
        <v>1808</v>
      </c>
      <c r="F994" s="185"/>
      <c r="G994" s="149" t="s">
        <v>43</v>
      </c>
      <c r="H994" s="150">
        <v>2.5999999999999999E-2</v>
      </c>
      <c r="I994" s="151">
        <v>24.22</v>
      </c>
      <c r="J994" s="151">
        <v>0.62</v>
      </c>
    </row>
    <row r="995" spans="1:10" ht="25.5" x14ac:dyDescent="0.25">
      <c r="A995" s="155" t="s">
        <v>950</v>
      </c>
      <c r="B995" s="148" t="s">
        <v>2186</v>
      </c>
      <c r="C995" s="155" t="s">
        <v>8</v>
      </c>
      <c r="D995" s="155" t="s">
        <v>614</v>
      </c>
      <c r="E995" s="185" t="s">
        <v>1808</v>
      </c>
      <c r="F995" s="185"/>
      <c r="G995" s="149" t="s">
        <v>12</v>
      </c>
      <c r="H995" s="150">
        <v>0.56699999999999995</v>
      </c>
      <c r="I995" s="151">
        <v>3.14</v>
      </c>
      <c r="J995" s="151">
        <v>1.78</v>
      </c>
    </row>
    <row r="996" spans="1:10" ht="38.25" x14ac:dyDescent="0.25">
      <c r="A996" s="155" t="s">
        <v>950</v>
      </c>
      <c r="B996" s="148" t="s">
        <v>2187</v>
      </c>
      <c r="C996" s="155" t="s">
        <v>8</v>
      </c>
      <c r="D996" s="155" t="s">
        <v>627</v>
      </c>
      <c r="E996" s="185" t="s">
        <v>1808</v>
      </c>
      <c r="F996" s="185"/>
      <c r="G996" s="149" t="s">
        <v>12</v>
      </c>
      <c r="H996" s="150">
        <v>1.008</v>
      </c>
      <c r="I996" s="151">
        <v>21.45</v>
      </c>
      <c r="J996" s="151">
        <v>21.62</v>
      </c>
    </row>
    <row r="997" spans="1:10" x14ac:dyDescent="0.25">
      <c r="A997" s="156"/>
      <c r="B997" s="156"/>
      <c r="C997" s="156"/>
      <c r="D997" s="156"/>
      <c r="E997" s="156" t="s">
        <v>1792</v>
      </c>
      <c r="F997" s="146">
        <v>24.87</v>
      </c>
      <c r="G997" s="156" t="s">
        <v>1793</v>
      </c>
      <c r="H997" s="146">
        <v>0</v>
      </c>
      <c r="I997" s="156" t="s">
        <v>1794</v>
      </c>
      <c r="J997" s="146">
        <v>24.87</v>
      </c>
    </row>
    <row r="998" spans="1:10" ht="13.5" thickBot="1" x14ac:dyDescent="0.3">
      <c r="A998" s="156"/>
      <c r="B998" s="156"/>
      <c r="C998" s="156"/>
      <c r="D998" s="156"/>
      <c r="E998" s="156" t="s">
        <v>1795</v>
      </c>
      <c r="F998" s="146">
        <v>0</v>
      </c>
      <c r="G998" s="156"/>
      <c r="H998" s="181" t="s">
        <v>1796</v>
      </c>
      <c r="I998" s="181"/>
      <c r="J998" s="146">
        <v>63.26</v>
      </c>
    </row>
    <row r="999" spans="1:10" ht="13.5" thickTop="1" x14ac:dyDescent="0.25">
      <c r="A999" s="147"/>
      <c r="B999" s="147"/>
      <c r="C999" s="147"/>
      <c r="D999" s="147"/>
      <c r="E999" s="147"/>
      <c r="F999" s="147"/>
      <c r="G999" s="147"/>
      <c r="H999" s="147"/>
      <c r="I999" s="147"/>
      <c r="J999" s="147"/>
    </row>
    <row r="1000" spans="1:10" x14ac:dyDescent="0.25">
      <c r="A1000" s="157" t="s">
        <v>2190</v>
      </c>
      <c r="B1000" s="152" t="s">
        <v>1775</v>
      </c>
      <c r="C1000" s="157" t="s">
        <v>1776</v>
      </c>
      <c r="D1000" s="157" t="s">
        <v>1777</v>
      </c>
      <c r="E1000" s="186" t="s">
        <v>1778</v>
      </c>
      <c r="F1000" s="186"/>
      <c r="G1000" s="153" t="s">
        <v>1779</v>
      </c>
      <c r="H1000" s="152" t="s">
        <v>1780</v>
      </c>
      <c r="I1000" s="152" t="s">
        <v>1781</v>
      </c>
      <c r="J1000" s="152" t="s">
        <v>89</v>
      </c>
    </row>
    <row r="1001" spans="1:10" ht="51" x14ac:dyDescent="0.25">
      <c r="A1001" s="158" t="s">
        <v>1461</v>
      </c>
      <c r="B1001" s="138" t="s">
        <v>1260</v>
      </c>
      <c r="C1001" s="158" t="s">
        <v>8</v>
      </c>
      <c r="D1001" s="158" t="s">
        <v>180</v>
      </c>
      <c r="E1001" s="187" t="s">
        <v>1815</v>
      </c>
      <c r="F1001" s="187"/>
      <c r="G1001" s="139" t="s">
        <v>43</v>
      </c>
      <c r="H1001" s="140">
        <v>1</v>
      </c>
      <c r="I1001" s="141">
        <v>18.45</v>
      </c>
      <c r="J1001" s="141">
        <v>18.45</v>
      </c>
    </row>
    <row r="1002" spans="1:10" ht="38.25" x14ac:dyDescent="0.25">
      <c r="A1002" s="154" t="s">
        <v>949</v>
      </c>
      <c r="B1002" s="142" t="s">
        <v>2191</v>
      </c>
      <c r="C1002" s="154" t="s">
        <v>8</v>
      </c>
      <c r="D1002" s="154" t="s">
        <v>281</v>
      </c>
      <c r="E1002" s="188" t="s">
        <v>1815</v>
      </c>
      <c r="F1002" s="188"/>
      <c r="G1002" s="143" t="s">
        <v>43</v>
      </c>
      <c r="H1002" s="144">
        <v>1</v>
      </c>
      <c r="I1002" s="145">
        <v>12.39</v>
      </c>
      <c r="J1002" s="145">
        <v>12.39</v>
      </c>
    </row>
    <row r="1003" spans="1:10" ht="25.5" x14ac:dyDescent="0.25">
      <c r="A1003" s="154" t="s">
        <v>949</v>
      </c>
      <c r="B1003" s="142" t="s">
        <v>2193</v>
      </c>
      <c r="C1003" s="154" t="s">
        <v>8</v>
      </c>
      <c r="D1003" s="154" t="s">
        <v>462</v>
      </c>
      <c r="E1003" s="188" t="s">
        <v>1784</v>
      </c>
      <c r="F1003" s="188"/>
      <c r="G1003" s="143" t="s">
        <v>65</v>
      </c>
      <c r="H1003" s="144">
        <v>6.3500000000000001E-2</v>
      </c>
      <c r="I1003" s="145">
        <v>16.84</v>
      </c>
      <c r="J1003" s="145">
        <v>1.06</v>
      </c>
    </row>
    <row r="1004" spans="1:10" ht="25.5" x14ac:dyDescent="0.25">
      <c r="A1004" s="154" t="s">
        <v>949</v>
      </c>
      <c r="B1004" s="142" t="s">
        <v>2192</v>
      </c>
      <c r="C1004" s="154" t="s">
        <v>8</v>
      </c>
      <c r="D1004" s="154" t="s">
        <v>464</v>
      </c>
      <c r="E1004" s="188" t="s">
        <v>1784</v>
      </c>
      <c r="F1004" s="188"/>
      <c r="G1004" s="143" t="s">
        <v>65</v>
      </c>
      <c r="H1004" s="144">
        <v>0.19450000000000001</v>
      </c>
      <c r="I1004" s="145">
        <v>20.97</v>
      </c>
      <c r="J1004" s="145">
        <v>4.07</v>
      </c>
    </row>
    <row r="1005" spans="1:10" ht="38.25" x14ac:dyDescent="0.25">
      <c r="A1005" s="155" t="s">
        <v>950</v>
      </c>
      <c r="B1005" s="148" t="s">
        <v>2194</v>
      </c>
      <c r="C1005" s="155" t="s">
        <v>8</v>
      </c>
      <c r="D1005" s="155" t="s">
        <v>490</v>
      </c>
      <c r="E1005" s="185" t="s">
        <v>1808</v>
      </c>
      <c r="F1005" s="185"/>
      <c r="G1005" s="149" t="s">
        <v>43</v>
      </c>
      <c r="H1005" s="150">
        <v>2.5000000000000001E-2</v>
      </c>
      <c r="I1005" s="151">
        <v>20</v>
      </c>
      <c r="J1005" s="151">
        <v>0.5</v>
      </c>
    </row>
    <row r="1006" spans="1:10" ht="51" x14ac:dyDescent="0.25">
      <c r="A1006" s="155" t="s">
        <v>950</v>
      </c>
      <c r="B1006" s="148" t="s">
        <v>2195</v>
      </c>
      <c r="C1006" s="155" t="s">
        <v>8</v>
      </c>
      <c r="D1006" s="155" t="s">
        <v>549</v>
      </c>
      <c r="E1006" s="185" t="s">
        <v>1808</v>
      </c>
      <c r="F1006" s="185"/>
      <c r="G1006" s="149" t="s">
        <v>198</v>
      </c>
      <c r="H1006" s="150">
        <v>1.9664999999999999</v>
      </c>
      <c r="I1006" s="151">
        <v>0.22</v>
      </c>
      <c r="J1006" s="151">
        <v>0.43</v>
      </c>
    </row>
    <row r="1007" spans="1:10" x14ac:dyDescent="0.25">
      <c r="A1007" s="156"/>
      <c r="B1007" s="156"/>
      <c r="C1007" s="156"/>
      <c r="D1007" s="156"/>
      <c r="E1007" s="156" t="s">
        <v>1792</v>
      </c>
      <c r="F1007" s="146">
        <v>5.22</v>
      </c>
      <c r="G1007" s="156" t="s">
        <v>1793</v>
      </c>
      <c r="H1007" s="146">
        <v>0</v>
      </c>
      <c r="I1007" s="156" t="s">
        <v>1794</v>
      </c>
      <c r="J1007" s="146">
        <v>5.22</v>
      </c>
    </row>
    <row r="1008" spans="1:10" ht="13.5" thickBot="1" x14ac:dyDescent="0.3">
      <c r="A1008" s="156"/>
      <c r="B1008" s="156"/>
      <c r="C1008" s="156"/>
      <c r="D1008" s="156"/>
      <c r="E1008" s="156" t="s">
        <v>1795</v>
      </c>
      <c r="F1008" s="146">
        <v>0</v>
      </c>
      <c r="G1008" s="156"/>
      <c r="H1008" s="181" t="s">
        <v>1796</v>
      </c>
      <c r="I1008" s="181"/>
      <c r="J1008" s="146">
        <v>18.45</v>
      </c>
    </row>
    <row r="1009" spans="1:10" ht="13.5" thickTop="1" x14ac:dyDescent="0.25">
      <c r="A1009" s="147"/>
      <c r="B1009" s="147"/>
      <c r="C1009" s="147"/>
      <c r="D1009" s="147"/>
      <c r="E1009" s="147"/>
      <c r="F1009" s="147"/>
      <c r="G1009" s="147"/>
      <c r="H1009" s="147"/>
      <c r="I1009" s="147"/>
      <c r="J1009" s="147"/>
    </row>
    <row r="1010" spans="1:10" x14ac:dyDescent="0.25">
      <c r="A1010" s="157" t="s">
        <v>2196</v>
      </c>
      <c r="B1010" s="152" t="s">
        <v>1775</v>
      </c>
      <c r="C1010" s="157" t="s">
        <v>1776</v>
      </c>
      <c r="D1010" s="157" t="s">
        <v>1777</v>
      </c>
      <c r="E1010" s="186" t="s">
        <v>1778</v>
      </c>
      <c r="F1010" s="186"/>
      <c r="G1010" s="153" t="s">
        <v>1779</v>
      </c>
      <c r="H1010" s="152" t="s">
        <v>1780</v>
      </c>
      <c r="I1010" s="152" t="s">
        <v>1781</v>
      </c>
      <c r="J1010" s="152" t="s">
        <v>89</v>
      </c>
    </row>
    <row r="1011" spans="1:10" ht="51" x14ac:dyDescent="0.25">
      <c r="A1011" s="158" t="s">
        <v>1461</v>
      </c>
      <c r="B1011" s="138" t="s">
        <v>1591</v>
      </c>
      <c r="C1011" s="158" t="s">
        <v>8</v>
      </c>
      <c r="D1011" s="158" t="s">
        <v>181</v>
      </c>
      <c r="E1011" s="187" t="s">
        <v>1815</v>
      </c>
      <c r="F1011" s="187"/>
      <c r="G1011" s="139" t="s">
        <v>43</v>
      </c>
      <c r="H1011" s="140">
        <v>1</v>
      </c>
      <c r="I1011" s="141">
        <v>17.53</v>
      </c>
      <c r="J1011" s="141">
        <v>17.53</v>
      </c>
    </row>
    <row r="1012" spans="1:10" ht="38.25" x14ac:dyDescent="0.25">
      <c r="A1012" s="154" t="s">
        <v>949</v>
      </c>
      <c r="B1012" s="142" t="s">
        <v>2197</v>
      </c>
      <c r="C1012" s="154" t="s">
        <v>8</v>
      </c>
      <c r="D1012" s="154" t="s">
        <v>282</v>
      </c>
      <c r="E1012" s="188" t="s">
        <v>1815</v>
      </c>
      <c r="F1012" s="188"/>
      <c r="G1012" s="143" t="s">
        <v>43</v>
      </c>
      <c r="H1012" s="144">
        <v>1</v>
      </c>
      <c r="I1012" s="145">
        <v>12.79</v>
      </c>
      <c r="J1012" s="145">
        <v>12.79</v>
      </c>
    </row>
    <row r="1013" spans="1:10" ht="25.5" x14ac:dyDescent="0.25">
      <c r="A1013" s="154" t="s">
        <v>949</v>
      </c>
      <c r="B1013" s="142" t="s">
        <v>2193</v>
      </c>
      <c r="C1013" s="154" t="s">
        <v>8</v>
      </c>
      <c r="D1013" s="154" t="s">
        <v>462</v>
      </c>
      <c r="E1013" s="188" t="s">
        <v>1784</v>
      </c>
      <c r="F1013" s="188"/>
      <c r="G1013" s="143" t="s">
        <v>65</v>
      </c>
      <c r="H1013" s="144">
        <v>4.9000000000000002E-2</v>
      </c>
      <c r="I1013" s="145">
        <v>16.84</v>
      </c>
      <c r="J1013" s="145">
        <v>0.82</v>
      </c>
    </row>
    <row r="1014" spans="1:10" ht="25.5" x14ac:dyDescent="0.25">
      <c r="A1014" s="154" t="s">
        <v>949</v>
      </c>
      <c r="B1014" s="142" t="s">
        <v>2192</v>
      </c>
      <c r="C1014" s="154" t="s">
        <v>8</v>
      </c>
      <c r="D1014" s="154" t="s">
        <v>464</v>
      </c>
      <c r="E1014" s="188" t="s">
        <v>1784</v>
      </c>
      <c r="F1014" s="188"/>
      <c r="G1014" s="143" t="s">
        <v>65</v>
      </c>
      <c r="H1014" s="144">
        <v>0.151</v>
      </c>
      <c r="I1014" s="145">
        <v>20.97</v>
      </c>
      <c r="J1014" s="145">
        <v>3.16</v>
      </c>
    </row>
    <row r="1015" spans="1:10" ht="38.25" x14ac:dyDescent="0.25">
      <c r="A1015" s="155" t="s">
        <v>950</v>
      </c>
      <c r="B1015" s="148" t="s">
        <v>2194</v>
      </c>
      <c r="C1015" s="155" t="s">
        <v>8</v>
      </c>
      <c r="D1015" s="155" t="s">
        <v>490</v>
      </c>
      <c r="E1015" s="185" t="s">
        <v>1808</v>
      </c>
      <c r="F1015" s="185"/>
      <c r="G1015" s="149" t="s">
        <v>43</v>
      </c>
      <c r="H1015" s="150">
        <v>2.5000000000000001E-2</v>
      </c>
      <c r="I1015" s="151">
        <v>20</v>
      </c>
      <c r="J1015" s="151">
        <v>0.5</v>
      </c>
    </row>
    <row r="1016" spans="1:10" ht="51" x14ac:dyDescent="0.25">
      <c r="A1016" s="155" t="s">
        <v>950</v>
      </c>
      <c r="B1016" s="148" t="s">
        <v>2195</v>
      </c>
      <c r="C1016" s="155" t="s">
        <v>8</v>
      </c>
      <c r="D1016" s="155" t="s">
        <v>549</v>
      </c>
      <c r="E1016" s="185" t="s">
        <v>1808</v>
      </c>
      <c r="F1016" s="185"/>
      <c r="G1016" s="149" t="s">
        <v>198</v>
      </c>
      <c r="H1016" s="150">
        <v>1.19</v>
      </c>
      <c r="I1016" s="151">
        <v>0.22</v>
      </c>
      <c r="J1016" s="151">
        <v>0.26</v>
      </c>
    </row>
    <row r="1017" spans="1:10" x14ac:dyDescent="0.25">
      <c r="A1017" s="156"/>
      <c r="B1017" s="156"/>
      <c r="C1017" s="156"/>
      <c r="D1017" s="156"/>
      <c r="E1017" s="156" t="s">
        <v>1792</v>
      </c>
      <c r="F1017" s="146">
        <v>3.74</v>
      </c>
      <c r="G1017" s="156" t="s">
        <v>1793</v>
      </c>
      <c r="H1017" s="146">
        <v>0</v>
      </c>
      <c r="I1017" s="156" t="s">
        <v>1794</v>
      </c>
      <c r="J1017" s="146">
        <v>3.74</v>
      </c>
    </row>
    <row r="1018" spans="1:10" ht="13.5" thickBot="1" x14ac:dyDescent="0.3">
      <c r="A1018" s="156"/>
      <c r="B1018" s="156"/>
      <c r="C1018" s="156"/>
      <c r="D1018" s="156"/>
      <c r="E1018" s="156" t="s">
        <v>1795</v>
      </c>
      <c r="F1018" s="146">
        <v>0</v>
      </c>
      <c r="G1018" s="156"/>
      <c r="H1018" s="181" t="s">
        <v>1796</v>
      </c>
      <c r="I1018" s="181"/>
      <c r="J1018" s="146">
        <v>17.53</v>
      </c>
    </row>
    <row r="1019" spans="1:10" ht="13.5" thickTop="1" x14ac:dyDescent="0.25">
      <c r="A1019" s="147"/>
      <c r="B1019" s="147"/>
      <c r="C1019" s="147"/>
      <c r="D1019" s="147"/>
      <c r="E1019" s="147"/>
      <c r="F1019" s="147"/>
      <c r="G1019" s="147"/>
      <c r="H1019" s="147"/>
      <c r="I1019" s="147"/>
      <c r="J1019" s="147"/>
    </row>
    <row r="1020" spans="1:10" x14ac:dyDescent="0.25">
      <c r="A1020" s="157" t="s">
        <v>2198</v>
      </c>
      <c r="B1020" s="152" t="s">
        <v>1775</v>
      </c>
      <c r="C1020" s="157" t="s">
        <v>1776</v>
      </c>
      <c r="D1020" s="157" t="s">
        <v>1777</v>
      </c>
      <c r="E1020" s="186" t="s">
        <v>1778</v>
      </c>
      <c r="F1020" s="186"/>
      <c r="G1020" s="153" t="s">
        <v>1779</v>
      </c>
      <c r="H1020" s="152" t="s">
        <v>1780</v>
      </c>
      <c r="I1020" s="152" t="s">
        <v>1781</v>
      </c>
      <c r="J1020" s="152" t="s">
        <v>89</v>
      </c>
    </row>
    <row r="1021" spans="1:10" ht="51" x14ac:dyDescent="0.25">
      <c r="A1021" s="158" t="s">
        <v>1461</v>
      </c>
      <c r="B1021" s="138" t="s">
        <v>1592</v>
      </c>
      <c r="C1021" s="158" t="s">
        <v>8</v>
      </c>
      <c r="D1021" s="158" t="s">
        <v>289</v>
      </c>
      <c r="E1021" s="187" t="s">
        <v>1815</v>
      </c>
      <c r="F1021" s="187"/>
      <c r="G1021" s="139" t="s">
        <v>43</v>
      </c>
      <c r="H1021" s="140">
        <v>1</v>
      </c>
      <c r="I1021" s="141">
        <v>16.54</v>
      </c>
      <c r="J1021" s="141">
        <v>16.54</v>
      </c>
    </row>
    <row r="1022" spans="1:10" ht="38.25" x14ac:dyDescent="0.25">
      <c r="A1022" s="154" t="s">
        <v>949</v>
      </c>
      <c r="B1022" s="142" t="s">
        <v>2199</v>
      </c>
      <c r="C1022" s="154" t="s">
        <v>8</v>
      </c>
      <c r="D1022" s="154" t="s">
        <v>283</v>
      </c>
      <c r="E1022" s="188" t="s">
        <v>1815</v>
      </c>
      <c r="F1022" s="188"/>
      <c r="G1022" s="143" t="s">
        <v>43</v>
      </c>
      <c r="H1022" s="144">
        <v>1</v>
      </c>
      <c r="I1022" s="145">
        <v>12.84</v>
      </c>
      <c r="J1022" s="145">
        <v>12.84</v>
      </c>
    </row>
    <row r="1023" spans="1:10" ht="25.5" x14ac:dyDescent="0.25">
      <c r="A1023" s="154" t="s">
        <v>949</v>
      </c>
      <c r="B1023" s="142" t="s">
        <v>2193</v>
      </c>
      <c r="C1023" s="154" t="s">
        <v>8</v>
      </c>
      <c r="D1023" s="154" t="s">
        <v>462</v>
      </c>
      <c r="E1023" s="188" t="s">
        <v>1784</v>
      </c>
      <c r="F1023" s="188"/>
      <c r="G1023" s="143" t="s">
        <v>65</v>
      </c>
      <c r="H1023" s="144">
        <v>3.7499999999999999E-2</v>
      </c>
      <c r="I1023" s="145">
        <v>16.84</v>
      </c>
      <c r="J1023" s="145">
        <v>0.63</v>
      </c>
    </row>
    <row r="1024" spans="1:10" ht="25.5" x14ac:dyDescent="0.25">
      <c r="A1024" s="154" t="s">
        <v>949</v>
      </c>
      <c r="B1024" s="142" t="s">
        <v>2192</v>
      </c>
      <c r="C1024" s="154" t="s">
        <v>8</v>
      </c>
      <c r="D1024" s="154" t="s">
        <v>464</v>
      </c>
      <c r="E1024" s="188" t="s">
        <v>1784</v>
      </c>
      <c r="F1024" s="188"/>
      <c r="G1024" s="143" t="s">
        <v>65</v>
      </c>
      <c r="H1024" s="144">
        <v>0.11550000000000001</v>
      </c>
      <c r="I1024" s="145">
        <v>20.97</v>
      </c>
      <c r="J1024" s="145">
        <v>2.42</v>
      </c>
    </row>
    <row r="1025" spans="1:10" ht="38.25" x14ac:dyDescent="0.25">
      <c r="A1025" s="155" t="s">
        <v>950</v>
      </c>
      <c r="B1025" s="148" t="s">
        <v>2194</v>
      </c>
      <c r="C1025" s="155" t="s">
        <v>8</v>
      </c>
      <c r="D1025" s="155" t="s">
        <v>490</v>
      </c>
      <c r="E1025" s="185" t="s">
        <v>1808</v>
      </c>
      <c r="F1025" s="185"/>
      <c r="G1025" s="149" t="s">
        <v>43</v>
      </c>
      <c r="H1025" s="150">
        <v>2.5000000000000001E-2</v>
      </c>
      <c r="I1025" s="151">
        <v>20</v>
      </c>
      <c r="J1025" s="151">
        <v>0.5</v>
      </c>
    </row>
    <row r="1026" spans="1:10" ht="51" x14ac:dyDescent="0.25">
      <c r="A1026" s="155" t="s">
        <v>950</v>
      </c>
      <c r="B1026" s="148" t="s">
        <v>2195</v>
      </c>
      <c r="C1026" s="155" t="s">
        <v>8</v>
      </c>
      <c r="D1026" s="155" t="s">
        <v>549</v>
      </c>
      <c r="E1026" s="185" t="s">
        <v>1808</v>
      </c>
      <c r="F1026" s="185"/>
      <c r="G1026" s="149" t="s">
        <v>198</v>
      </c>
      <c r="H1026" s="150">
        <v>0.72399999999999998</v>
      </c>
      <c r="I1026" s="151">
        <v>0.22</v>
      </c>
      <c r="J1026" s="151">
        <v>0.15</v>
      </c>
    </row>
    <row r="1027" spans="1:10" x14ac:dyDescent="0.25">
      <c r="A1027" s="156"/>
      <c r="B1027" s="156"/>
      <c r="C1027" s="156"/>
      <c r="D1027" s="156"/>
      <c r="E1027" s="156" t="s">
        <v>1792</v>
      </c>
      <c r="F1027" s="146">
        <v>2.67</v>
      </c>
      <c r="G1027" s="156" t="s">
        <v>1793</v>
      </c>
      <c r="H1027" s="146">
        <v>0</v>
      </c>
      <c r="I1027" s="156" t="s">
        <v>1794</v>
      </c>
      <c r="J1027" s="146">
        <v>2.67</v>
      </c>
    </row>
    <row r="1028" spans="1:10" ht="13.5" thickBot="1" x14ac:dyDescent="0.3">
      <c r="A1028" s="156"/>
      <c r="B1028" s="156"/>
      <c r="C1028" s="156"/>
      <c r="D1028" s="156"/>
      <c r="E1028" s="156" t="s">
        <v>1795</v>
      </c>
      <c r="F1028" s="146">
        <v>0</v>
      </c>
      <c r="G1028" s="156"/>
      <c r="H1028" s="181" t="s">
        <v>1796</v>
      </c>
      <c r="I1028" s="181"/>
      <c r="J1028" s="146">
        <v>16.54</v>
      </c>
    </row>
    <row r="1029" spans="1:10" ht="13.5" thickTop="1" x14ac:dyDescent="0.25">
      <c r="A1029" s="147"/>
      <c r="B1029" s="147"/>
      <c r="C1029" s="147"/>
      <c r="D1029" s="147"/>
      <c r="E1029" s="147"/>
      <c r="F1029" s="147"/>
      <c r="G1029" s="147"/>
      <c r="H1029" s="147"/>
      <c r="I1029" s="147"/>
      <c r="J1029" s="147"/>
    </row>
    <row r="1030" spans="1:10" x14ac:dyDescent="0.25">
      <c r="A1030" s="157" t="s">
        <v>2200</v>
      </c>
      <c r="B1030" s="152" t="s">
        <v>1775</v>
      </c>
      <c r="C1030" s="157" t="s">
        <v>1776</v>
      </c>
      <c r="D1030" s="157" t="s">
        <v>1777</v>
      </c>
      <c r="E1030" s="186" t="s">
        <v>1778</v>
      </c>
      <c r="F1030" s="186"/>
      <c r="G1030" s="153" t="s">
        <v>1779</v>
      </c>
      <c r="H1030" s="152" t="s">
        <v>1780</v>
      </c>
      <c r="I1030" s="152" t="s">
        <v>1781</v>
      </c>
      <c r="J1030" s="152" t="s">
        <v>89</v>
      </c>
    </row>
    <row r="1031" spans="1:10" ht="51" x14ac:dyDescent="0.25">
      <c r="A1031" s="158" t="s">
        <v>1461</v>
      </c>
      <c r="B1031" s="138" t="s">
        <v>1261</v>
      </c>
      <c r="C1031" s="158" t="s">
        <v>8</v>
      </c>
      <c r="D1031" s="158" t="s">
        <v>182</v>
      </c>
      <c r="E1031" s="187" t="s">
        <v>1815</v>
      </c>
      <c r="F1031" s="187"/>
      <c r="G1031" s="139" t="s">
        <v>43</v>
      </c>
      <c r="H1031" s="140">
        <v>1</v>
      </c>
      <c r="I1031" s="141">
        <v>14.85</v>
      </c>
      <c r="J1031" s="141">
        <v>14.85</v>
      </c>
    </row>
    <row r="1032" spans="1:10" ht="38.25" x14ac:dyDescent="0.25">
      <c r="A1032" s="154" t="s">
        <v>949</v>
      </c>
      <c r="B1032" s="142" t="s">
        <v>2201</v>
      </c>
      <c r="C1032" s="154" t="s">
        <v>8</v>
      </c>
      <c r="D1032" s="154" t="s">
        <v>284</v>
      </c>
      <c r="E1032" s="188" t="s">
        <v>1815</v>
      </c>
      <c r="F1032" s="188"/>
      <c r="G1032" s="143" t="s">
        <v>43</v>
      </c>
      <c r="H1032" s="144">
        <v>1</v>
      </c>
      <c r="I1032" s="145">
        <v>11.91</v>
      </c>
      <c r="J1032" s="145">
        <v>11.91</v>
      </c>
    </row>
    <row r="1033" spans="1:10" ht="25.5" x14ac:dyDescent="0.25">
      <c r="A1033" s="154" t="s">
        <v>949</v>
      </c>
      <c r="B1033" s="142" t="s">
        <v>2193</v>
      </c>
      <c r="C1033" s="154" t="s">
        <v>8</v>
      </c>
      <c r="D1033" s="154" t="s">
        <v>462</v>
      </c>
      <c r="E1033" s="188" t="s">
        <v>1784</v>
      </c>
      <c r="F1033" s="188"/>
      <c r="G1033" s="143" t="s">
        <v>65</v>
      </c>
      <c r="H1033" s="144">
        <v>2.9000000000000001E-2</v>
      </c>
      <c r="I1033" s="145">
        <v>16.84</v>
      </c>
      <c r="J1033" s="145">
        <v>0.48</v>
      </c>
    </row>
    <row r="1034" spans="1:10" ht="25.5" x14ac:dyDescent="0.25">
      <c r="A1034" s="154" t="s">
        <v>949</v>
      </c>
      <c r="B1034" s="142" t="s">
        <v>2192</v>
      </c>
      <c r="C1034" s="154" t="s">
        <v>8</v>
      </c>
      <c r="D1034" s="154" t="s">
        <v>464</v>
      </c>
      <c r="E1034" s="188" t="s">
        <v>1784</v>
      </c>
      <c r="F1034" s="188"/>
      <c r="G1034" s="143" t="s">
        <v>65</v>
      </c>
      <c r="H1034" s="144">
        <v>8.8999999999999996E-2</v>
      </c>
      <c r="I1034" s="145">
        <v>20.97</v>
      </c>
      <c r="J1034" s="145">
        <v>1.86</v>
      </c>
    </row>
    <row r="1035" spans="1:10" ht="38.25" x14ac:dyDescent="0.25">
      <c r="A1035" s="155" t="s">
        <v>950</v>
      </c>
      <c r="B1035" s="148" t="s">
        <v>2194</v>
      </c>
      <c r="C1035" s="155" t="s">
        <v>8</v>
      </c>
      <c r="D1035" s="155" t="s">
        <v>490</v>
      </c>
      <c r="E1035" s="185" t="s">
        <v>1808</v>
      </c>
      <c r="F1035" s="185"/>
      <c r="G1035" s="149" t="s">
        <v>43</v>
      </c>
      <c r="H1035" s="150">
        <v>2.5000000000000001E-2</v>
      </c>
      <c r="I1035" s="151">
        <v>20</v>
      </c>
      <c r="J1035" s="151">
        <v>0.5</v>
      </c>
    </row>
    <row r="1036" spans="1:10" ht="51" x14ac:dyDescent="0.25">
      <c r="A1036" s="155" t="s">
        <v>950</v>
      </c>
      <c r="B1036" s="148" t="s">
        <v>2195</v>
      </c>
      <c r="C1036" s="155" t="s">
        <v>8</v>
      </c>
      <c r="D1036" s="155" t="s">
        <v>549</v>
      </c>
      <c r="E1036" s="185" t="s">
        <v>1808</v>
      </c>
      <c r="F1036" s="185"/>
      <c r="G1036" s="149" t="s">
        <v>198</v>
      </c>
      <c r="H1036" s="150">
        <v>0.46550000000000002</v>
      </c>
      <c r="I1036" s="151">
        <v>0.22</v>
      </c>
      <c r="J1036" s="151">
        <v>0.1</v>
      </c>
    </row>
    <row r="1037" spans="1:10" x14ac:dyDescent="0.25">
      <c r="A1037" s="156"/>
      <c r="B1037" s="156"/>
      <c r="C1037" s="156"/>
      <c r="D1037" s="156"/>
      <c r="E1037" s="156" t="s">
        <v>1792</v>
      </c>
      <c r="F1037" s="146">
        <v>1.99</v>
      </c>
      <c r="G1037" s="156" t="s">
        <v>1793</v>
      </c>
      <c r="H1037" s="146">
        <v>0</v>
      </c>
      <c r="I1037" s="156" t="s">
        <v>1794</v>
      </c>
      <c r="J1037" s="146">
        <v>1.99</v>
      </c>
    </row>
    <row r="1038" spans="1:10" ht="13.5" thickBot="1" x14ac:dyDescent="0.3">
      <c r="A1038" s="156"/>
      <c r="B1038" s="156"/>
      <c r="C1038" s="156"/>
      <c r="D1038" s="156"/>
      <c r="E1038" s="156" t="s">
        <v>1795</v>
      </c>
      <c r="F1038" s="146">
        <v>0</v>
      </c>
      <c r="G1038" s="156"/>
      <c r="H1038" s="181" t="s">
        <v>1796</v>
      </c>
      <c r="I1038" s="181"/>
      <c r="J1038" s="146">
        <v>14.85</v>
      </c>
    </row>
    <row r="1039" spans="1:10" ht="13.5" thickTop="1" x14ac:dyDescent="0.25">
      <c r="A1039" s="147"/>
      <c r="B1039" s="147"/>
      <c r="C1039" s="147"/>
      <c r="D1039" s="147"/>
      <c r="E1039" s="147"/>
      <c r="F1039" s="147"/>
      <c r="G1039" s="147"/>
      <c r="H1039" s="147"/>
      <c r="I1039" s="147"/>
      <c r="J1039" s="147"/>
    </row>
    <row r="1040" spans="1:10" x14ac:dyDescent="0.25">
      <c r="A1040" s="157" t="s">
        <v>2202</v>
      </c>
      <c r="B1040" s="152" t="s">
        <v>1775</v>
      </c>
      <c r="C1040" s="157" t="s">
        <v>1776</v>
      </c>
      <c r="D1040" s="157" t="s">
        <v>1777</v>
      </c>
      <c r="E1040" s="186" t="s">
        <v>1778</v>
      </c>
      <c r="F1040" s="186"/>
      <c r="G1040" s="153" t="s">
        <v>1779</v>
      </c>
      <c r="H1040" s="152" t="s">
        <v>1780</v>
      </c>
      <c r="I1040" s="152" t="s">
        <v>1781</v>
      </c>
      <c r="J1040" s="152" t="s">
        <v>89</v>
      </c>
    </row>
    <row r="1041" spans="1:10" ht="51" x14ac:dyDescent="0.25">
      <c r="A1041" s="158" t="s">
        <v>1461</v>
      </c>
      <c r="B1041" s="138" t="s">
        <v>1262</v>
      </c>
      <c r="C1041" s="158" t="s">
        <v>8</v>
      </c>
      <c r="D1041" s="158" t="s">
        <v>212</v>
      </c>
      <c r="E1041" s="187" t="s">
        <v>1815</v>
      </c>
      <c r="F1041" s="187"/>
      <c r="G1041" s="139" t="s">
        <v>43</v>
      </c>
      <c r="H1041" s="140">
        <v>1</v>
      </c>
      <c r="I1041" s="141">
        <v>12.56</v>
      </c>
      <c r="J1041" s="141">
        <v>12.56</v>
      </c>
    </row>
    <row r="1042" spans="1:10" ht="38.25" x14ac:dyDescent="0.25">
      <c r="A1042" s="154" t="s">
        <v>949</v>
      </c>
      <c r="B1042" s="142" t="s">
        <v>2203</v>
      </c>
      <c r="C1042" s="154" t="s">
        <v>8</v>
      </c>
      <c r="D1042" s="154" t="s">
        <v>285</v>
      </c>
      <c r="E1042" s="188" t="s">
        <v>1815</v>
      </c>
      <c r="F1042" s="188"/>
      <c r="G1042" s="143" t="s">
        <v>43</v>
      </c>
      <c r="H1042" s="144">
        <v>1</v>
      </c>
      <c r="I1042" s="145">
        <v>10.210000000000001</v>
      </c>
      <c r="J1042" s="145">
        <v>10.210000000000001</v>
      </c>
    </row>
    <row r="1043" spans="1:10" ht="25.5" x14ac:dyDescent="0.25">
      <c r="A1043" s="154" t="s">
        <v>949</v>
      </c>
      <c r="B1043" s="142" t="s">
        <v>2193</v>
      </c>
      <c r="C1043" s="154" t="s">
        <v>8</v>
      </c>
      <c r="D1043" s="154" t="s">
        <v>462</v>
      </c>
      <c r="E1043" s="188" t="s">
        <v>1784</v>
      </c>
      <c r="F1043" s="188"/>
      <c r="G1043" s="143" t="s">
        <v>65</v>
      </c>
      <c r="H1043" s="144">
        <v>2.1999999999999999E-2</v>
      </c>
      <c r="I1043" s="145">
        <v>16.84</v>
      </c>
      <c r="J1043" s="145">
        <v>0.37</v>
      </c>
    </row>
    <row r="1044" spans="1:10" ht="25.5" x14ac:dyDescent="0.25">
      <c r="A1044" s="154" t="s">
        <v>949</v>
      </c>
      <c r="B1044" s="142" t="s">
        <v>2192</v>
      </c>
      <c r="C1044" s="154" t="s">
        <v>8</v>
      </c>
      <c r="D1044" s="154" t="s">
        <v>464</v>
      </c>
      <c r="E1044" s="188" t="s">
        <v>1784</v>
      </c>
      <c r="F1044" s="188"/>
      <c r="G1044" s="143" t="s">
        <v>65</v>
      </c>
      <c r="H1044" s="144">
        <v>6.8000000000000005E-2</v>
      </c>
      <c r="I1044" s="145">
        <v>20.97</v>
      </c>
      <c r="J1044" s="145">
        <v>1.42</v>
      </c>
    </row>
    <row r="1045" spans="1:10" ht="38.25" x14ac:dyDescent="0.25">
      <c r="A1045" s="155" t="s">
        <v>950</v>
      </c>
      <c r="B1045" s="148" t="s">
        <v>2194</v>
      </c>
      <c r="C1045" s="155" t="s">
        <v>8</v>
      </c>
      <c r="D1045" s="155" t="s">
        <v>490</v>
      </c>
      <c r="E1045" s="185" t="s">
        <v>1808</v>
      </c>
      <c r="F1045" s="185"/>
      <c r="G1045" s="149" t="s">
        <v>43</v>
      </c>
      <c r="H1045" s="150">
        <v>2.5000000000000001E-2</v>
      </c>
      <c r="I1045" s="151">
        <v>20</v>
      </c>
      <c r="J1045" s="151">
        <v>0.5</v>
      </c>
    </row>
    <row r="1046" spans="1:10" ht="51" x14ac:dyDescent="0.25">
      <c r="A1046" s="155" t="s">
        <v>950</v>
      </c>
      <c r="B1046" s="148" t="s">
        <v>2195</v>
      </c>
      <c r="C1046" s="155" t="s">
        <v>8</v>
      </c>
      <c r="D1046" s="155" t="s">
        <v>549</v>
      </c>
      <c r="E1046" s="185" t="s">
        <v>1808</v>
      </c>
      <c r="F1046" s="185"/>
      <c r="G1046" s="149" t="s">
        <v>198</v>
      </c>
      <c r="H1046" s="150">
        <v>0.30599999999999999</v>
      </c>
      <c r="I1046" s="151">
        <v>0.22</v>
      </c>
      <c r="J1046" s="151">
        <v>0.06</v>
      </c>
    </row>
    <row r="1047" spans="1:10" x14ac:dyDescent="0.25">
      <c r="A1047" s="156"/>
      <c r="B1047" s="156"/>
      <c r="C1047" s="156"/>
      <c r="D1047" s="156"/>
      <c r="E1047" s="156" t="s">
        <v>1792</v>
      </c>
      <c r="F1047" s="146">
        <v>1.47</v>
      </c>
      <c r="G1047" s="156" t="s">
        <v>1793</v>
      </c>
      <c r="H1047" s="146">
        <v>0</v>
      </c>
      <c r="I1047" s="156" t="s">
        <v>1794</v>
      </c>
      <c r="J1047" s="146">
        <v>1.47</v>
      </c>
    </row>
    <row r="1048" spans="1:10" ht="13.5" thickBot="1" x14ac:dyDescent="0.3">
      <c r="A1048" s="156"/>
      <c r="B1048" s="156"/>
      <c r="C1048" s="156"/>
      <c r="D1048" s="156"/>
      <c r="E1048" s="156" t="s">
        <v>1795</v>
      </c>
      <c r="F1048" s="146">
        <v>0</v>
      </c>
      <c r="G1048" s="156"/>
      <c r="H1048" s="181" t="s">
        <v>1796</v>
      </c>
      <c r="I1048" s="181"/>
      <c r="J1048" s="146">
        <v>12.56</v>
      </c>
    </row>
    <row r="1049" spans="1:10" ht="13.5" thickTop="1" x14ac:dyDescent="0.25">
      <c r="A1049" s="147"/>
      <c r="B1049" s="147"/>
      <c r="C1049" s="147"/>
      <c r="D1049" s="147"/>
      <c r="E1049" s="147"/>
      <c r="F1049" s="147"/>
      <c r="G1049" s="147"/>
      <c r="H1049" s="147"/>
      <c r="I1049" s="147"/>
      <c r="J1049" s="147"/>
    </row>
    <row r="1050" spans="1:10" x14ac:dyDescent="0.25">
      <c r="A1050" s="157" t="s">
        <v>2204</v>
      </c>
      <c r="B1050" s="152" t="s">
        <v>1775</v>
      </c>
      <c r="C1050" s="157" t="s">
        <v>1776</v>
      </c>
      <c r="D1050" s="157" t="s">
        <v>1777</v>
      </c>
      <c r="E1050" s="186" t="s">
        <v>1778</v>
      </c>
      <c r="F1050" s="186"/>
      <c r="G1050" s="153" t="s">
        <v>1779</v>
      </c>
      <c r="H1050" s="152" t="s">
        <v>1780</v>
      </c>
      <c r="I1050" s="152" t="s">
        <v>1781</v>
      </c>
      <c r="J1050" s="152" t="s">
        <v>89</v>
      </c>
    </row>
    <row r="1051" spans="1:10" ht="51" x14ac:dyDescent="0.25">
      <c r="A1051" s="158" t="s">
        <v>1461</v>
      </c>
      <c r="B1051" s="138" t="s">
        <v>1263</v>
      </c>
      <c r="C1051" s="158" t="s">
        <v>8</v>
      </c>
      <c r="D1051" s="158" t="s">
        <v>290</v>
      </c>
      <c r="E1051" s="187" t="s">
        <v>1815</v>
      </c>
      <c r="F1051" s="187"/>
      <c r="G1051" s="139" t="s">
        <v>43</v>
      </c>
      <c r="H1051" s="140">
        <v>1</v>
      </c>
      <c r="I1051" s="141">
        <v>11.96</v>
      </c>
      <c r="J1051" s="141">
        <v>11.96</v>
      </c>
    </row>
    <row r="1052" spans="1:10" ht="38.25" x14ac:dyDescent="0.25">
      <c r="A1052" s="154" t="s">
        <v>949</v>
      </c>
      <c r="B1052" s="142" t="s">
        <v>2205</v>
      </c>
      <c r="C1052" s="154" t="s">
        <v>8</v>
      </c>
      <c r="D1052" s="154" t="s">
        <v>286</v>
      </c>
      <c r="E1052" s="188" t="s">
        <v>1815</v>
      </c>
      <c r="F1052" s="188"/>
      <c r="G1052" s="143" t="s">
        <v>43</v>
      </c>
      <c r="H1052" s="144">
        <v>1</v>
      </c>
      <c r="I1052" s="145">
        <v>10.130000000000001</v>
      </c>
      <c r="J1052" s="145">
        <v>10.130000000000001</v>
      </c>
    </row>
    <row r="1053" spans="1:10" ht="25.5" x14ac:dyDescent="0.25">
      <c r="A1053" s="154" t="s">
        <v>949</v>
      </c>
      <c r="B1053" s="142" t="s">
        <v>2193</v>
      </c>
      <c r="C1053" s="154" t="s">
        <v>8</v>
      </c>
      <c r="D1053" s="154" t="s">
        <v>462</v>
      </c>
      <c r="E1053" s="188" t="s">
        <v>1784</v>
      </c>
      <c r="F1053" s="188"/>
      <c r="G1053" s="143" t="s">
        <v>65</v>
      </c>
      <c r="H1053" s="144">
        <v>1.6E-2</v>
      </c>
      <c r="I1053" s="145">
        <v>16.84</v>
      </c>
      <c r="J1053" s="145">
        <v>0.26</v>
      </c>
    </row>
    <row r="1054" spans="1:10" ht="25.5" x14ac:dyDescent="0.25">
      <c r="A1054" s="154" t="s">
        <v>949</v>
      </c>
      <c r="B1054" s="142" t="s">
        <v>2192</v>
      </c>
      <c r="C1054" s="154" t="s">
        <v>8</v>
      </c>
      <c r="D1054" s="154" t="s">
        <v>464</v>
      </c>
      <c r="E1054" s="188" t="s">
        <v>1784</v>
      </c>
      <c r="F1054" s="188"/>
      <c r="G1054" s="143" t="s">
        <v>65</v>
      </c>
      <c r="H1054" s="144">
        <v>4.9500000000000002E-2</v>
      </c>
      <c r="I1054" s="145">
        <v>20.97</v>
      </c>
      <c r="J1054" s="145">
        <v>1.03</v>
      </c>
    </row>
    <row r="1055" spans="1:10" ht="38.25" x14ac:dyDescent="0.25">
      <c r="A1055" s="155" t="s">
        <v>950</v>
      </c>
      <c r="B1055" s="148" t="s">
        <v>2194</v>
      </c>
      <c r="C1055" s="155" t="s">
        <v>8</v>
      </c>
      <c r="D1055" s="155" t="s">
        <v>490</v>
      </c>
      <c r="E1055" s="185" t="s">
        <v>1808</v>
      </c>
      <c r="F1055" s="185"/>
      <c r="G1055" s="149" t="s">
        <v>43</v>
      </c>
      <c r="H1055" s="150">
        <v>2.5000000000000001E-2</v>
      </c>
      <c r="I1055" s="151">
        <v>20</v>
      </c>
      <c r="J1055" s="151">
        <v>0.5</v>
      </c>
    </row>
    <row r="1056" spans="1:10" ht="51" x14ac:dyDescent="0.25">
      <c r="A1056" s="155" t="s">
        <v>950</v>
      </c>
      <c r="B1056" s="148" t="s">
        <v>2195</v>
      </c>
      <c r="C1056" s="155" t="s">
        <v>8</v>
      </c>
      <c r="D1056" s="155" t="s">
        <v>549</v>
      </c>
      <c r="E1056" s="185" t="s">
        <v>1808</v>
      </c>
      <c r="F1056" s="185"/>
      <c r="G1056" s="149" t="s">
        <v>198</v>
      </c>
      <c r="H1056" s="150">
        <v>0.19750000000000001</v>
      </c>
      <c r="I1056" s="151">
        <v>0.22</v>
      </c>
      <c r="J1056" s="151">
        <v>0.04</v>
      </c>
    </row>
    <row r="1057" spans="1:10" x14ac:dyDescent="0.25">
      <c r="A1057" s="156"/>
      <c r="B1057" s="156"/>
      <c r="C1057" s="156"/>
      <c r="D1057" s="156"/>
      <c r="E1057" s="156" t="s">
        <v>1792</v>
      </c>
      <c r="F1057" s="146">
        <v>1.03</v>
      </c>
      <c r="G1057" s="156" t="s">
        <v>1793</v>
      </c>
      <c r="H1057" s="146">
        <v>0</v>
      </c>
      <c r="I1057" s="156" t="s">
        <v>1794</v>
      </c>
      <c r="J1057" s="146">
        <v>1.03</v>
      </c>
    </row>
    <row r="1058" spans="1:10" ht="13.5" thickBot="1" x14ac:dyDescent="0.3">
      <c r="A1058" s="156"/>
      <c r="B1058" s="156"/>
      <c r="C1058" s="156"/>
      <c r="D1058" s="156"/>
      <c r="E1058" s="156" t="s">
        <v>1795</v>
      </c>
      <c r="F1058" s="146">
        <v>0</v>
      </c>
      <c r="G1058" s="156"/>
      <c r="H1058" s="181" t="s">
        <v>1796</v>
      </c>
      <c r="I1058" s="181"/>
      <c r="J1058" s="146">
        <v>11.96</v>
      </c>
    </row>
    <row r="1059" spans="1:10" ht="13.5" thickTop="1" x14ac:dyDescent="0.25">
      <c r="A1059" s="147"/>
      <c r="B1059" s="147"/>
      <c r="C1059" s="147"/>
      <c r="D1059" s="147"/>
      <c r="E1059" s="147"/>
      <c r="F1059" s="147"/>
      <c r="G1059" s="147"/>
      <c r="H1059" s="147"/>
      <c r="I1059" s="147"/>
      <c r="J1059" s="147"/>
    </row>
    <row r="1060" spans="1:10" x14ac:dyDescent="0.25">
      <c r="A1060" s="157" t="s">
        <v>2206</v>
      </c>
      <c r="B1060" s="152" t="s">
        <v>1775</v>
      </c>
      <c r="C1060" s="157" t="s">
        <v>1776</v>
      </c>
      <c r="D1060" s="157" t="s">
        <v>1777</v>
      </c>
      <c r="E1060" s="186" t="s">
        <v>1778</v>
      </c>
      <c r="F1060" s="186"/>
      <c r="G1060" s="153" t="s">
        <v>1779</v>
      </c>
      <c r="H1060" s="152" t="s">
        <v>1780</v>
      </c>
      <c r="I1060" s="152" t="s">
        <v>1781</v>
      </c>
      <c r="J1060" s="152" t="s">
        <v>89</v>
      </c>
    </row>
    <row r="1061" spans="1:10" ht="51" x14ac:dyDescent="0.25">
      <c r="A1061" s="158" t="s">
        <v>1461</v>
      </c>
      <c r="B1061" s="138" t="s">
        <v>1593</v>
      </c>
      <c r="C1061" s="158" t="s">
        <v>948</v>
      </c>
      <c r="D1061" s="158" t="s">
        <v>1018</v>
      </c>
      <c r="E1061" s="187" t="s">
        <v>1815</v>
      </c>
      <c r="F1061" s="187"/>
      <c r="G1061" s="139" t="s">
        <v>951</v>
      </c>
      <c r="H1061" s="140">
        <v>1</v>
      </c>
      <c r="I1061" s="141">
        <v>689.13</v>
      </c>
      <c r="J1061" s="141">
        <v>689.13</v>
      </c>
    </row>
    <row r="1062" spans="1:10" ht="25.5" x14ac:dyDescent="0.25">
      <c r="A1062" s="154" t="s">
        <v>949</v>
      </c>
      <c r="B1062" s="142" t="s">
        <v>2084</v>
      </c>
      <c r="C1062" s="154" t="s">
        <v>8</v>
      </c>
      <c r="D1062" s="154" t="s">
        <v>183</v>
      </c>
      <c r="E1062" s="188" t="s">
        <v>1784</v>
      </c>
      <c r="F1062" s="188"/>
      <c r="G1062" s="143" t="s">
        <v>65</v>
      </c>
      <c r="H1062" s="144">
        <v>0.49299999999999999</v>
      </c>
      <c r="I1062" s="145">
        <v>21.1</v>
      </c>
      <c r="J1062" s="145">
        <v>10.4</v>
      </c>
    </row>
    <row r="1063" spans="1:10" ht="25.5" x14ac:dyDescent="0.25">
      <c r="A1063" s="154" t="s">
        <v>949</v>
      </c>
      <c r="B1063" s="142" t="s">
        <v>1827</v>
      </c>
      <c r="C1063" s="154" t="s">
        <v>8</v>
      </c>
      <c r="D1063" s="154" t="s">
        <v>66</v>
      </c>
      <c r="E1063" s="188" t="s">
        <v>1784</v>
      </c>
      <c r="F1063" s="188"/>
      <c r="G1063" s="143" t="s">
        <v>65</v>
      </c>
      <c r="H1063" s="144">
        <v>0.74</v>
      </c>
      <c r="I1063" s="145">
        <v>16.829999999999998</v>
      </c>
      <c r="J1063" s="145">
        <v>12.45</v>
      </c>
    </row>
    <row r="1064" spans="1:10" ht="51" x14ac:dyDescent="0.25">
      <c r="A1064" s="154" t="s">
        <v>949</v>
      </c>
      <c r="B1064" s="142" t="s">
        <v>2207</v>
      </c>
      <c r="C1064" s="154" t="s">
        <v>8</v>
      </c>
      <c r="D1064" s="154" t="s">
        <v>184</v>
      </c>
      <c r="E1064" s="188" t="s">
        <v>1811</v>
      </c>
      <c r="F1064" s="188"/>
      <c r="G1064" s="143" t="s">
        <v>185</v>
      </c>
      <c r="H1064" s="144">
        <v>0.12</v>
      </c>
      <c r="I1064" s="145">
        <v>1.22</v>
      </c>
      <c r="J1064" s="145">
        <v>0.14000000000000001</v>
      </c>
    </row>
    <row r="1065" spans="1:10" ht="51" x14ac:dyDescent="0.25">
      <c r="A1065" s="154" t="s">
        <v>949</v>
      </c>
      <c r="B1065" s="142" t="s">
        <v>2208</v>
      </c>
      <c r="C1065" s="154" t="s">
        <v>8</v>
      </c>
      <c r="D1065" s="154" t="s">
        <v>186</v>
      </c>
      <c r="E1065" s="188" t="s">
        <v>1811</v>
      </c>
      <c r="F1065" s="188"/>
      <c r="G1065" s="143" t="s">
        <v>187</v>
      </c>
      <c r="H1065" s="144">
        <v>0.126</v>
      </c>
      <c r="I1065" s="145">
        <v>0.44</v>
      </c>
      <c r="J1065" s="145">
        <v>0.05</v>
      </c>
    </row>
    <row r="1066" spans="1:10" ht="51" x14ac:dyDescent="0.25">
      <c r="A1066" s="155" t="s">
        <v>950</v>
      </c>
      <c r="B1066" s="148" t="s">
        <v>2209</v>
      </c>
      <c r="C1066" s="155" t="s">
        <v>8</v>
      </c>
      <c r="D1066" s="155" t="s">
        <v>526</v>
      </c>
      <c r="E1066" s="185" t="s">
        <v>1808</v>
      </c>
      <c r="F1066" s="185"/>
      <c r="G1066" s="149" t="s">
        <v>951</v>
      </c>
      <c r="H1066" s="150">
        <v>1.1499999999999999</v>
      </c>
      <c r="I1066" s="151">
        <v>579.21</v>
      </c>
      <c r="J1066" s="151">
        <v>666.09</v>
      </c>
    </row>
    <row r="1067" spans="1:10" x14ac:dyDescent="0.25">
      <c r="A1067" s="156"/>
      <c r="B1067" s="156"/>
      <c r="C1067" s="156"/>
      <c r="D1067" s="156"/>
      <c r="E1067" s="156" t="s">
        <v>1792</v>
      </c>
      <c r="F1067" s="146">
        <v>16.89</v>
      </c>
      <c r="G1067" s="156" t="s">
        <v>1793</v>
      </c>
      <c r="H1067" s="146">
        <v>0</v>
      </c>
      <c r="I1067" s="156" t="s">
        <v>1794</v>
      </c>
      <c r="J1067" s="146">
        <v>16.89</v>
      </c>
    </row>
    <row r="1068" spans="1:10" x14ac:dyDescent="0.25">
      <c r="A1068" s="156"/>
      <c r="B1068" s="156"/>
      <c r="C1068" s="156"/>
      <c r="D1068" s="156"/>
      <c r="E1068" s="156" t="s">
        <v>1795</v>
      </c>
      <c r="F1068" s="146">
        <v>0</v>
      </c>
      <c r="G1068" s="156"/>
      <c r="H1068" s="181" t="s">
        <v>1796</v>
      </c>
      <c r="I1068" s="181"/>
      <c r="J1068" s="146">
        <v>689.13</v>
      </c>
    </row>
    <row r="1069" spans="1:10" x14ac:dyDescent="0.25">
      <c r="A1069" s="182" t="s">
        <v>2880</v>
      </c>
      <c r="B1069" s="182"/>
      <c r="C1069" s="182"/>
      <c r="D1069" s="182"/>
      <c r="E1069" s="182"/>
      <c r="F1069" s="182"/>
      <c r="G1069" s="182"/>
      <c r="H1069" s="182"/>
      <c r="I1069" s="182"/>
      <c r="J1069" s="182"/>
    </row>
    <row r="1070" spans="1:10" ht="13.5" thickBot="1" x14ac:dyDescent="0.3">
      <c r="A1070" s="183" t="s">
        <v>2887</v>
      </c>
      <c r="B1070" s="183"/>
      <c r="C1070" s="183"/>
      <c r="D1070" s="183"/>
      <c r="E1070" s="183"/>
      <c r="F1070" s="183"/>
      <c r="G1070" s="183"/>
      <c r="H1070" s="183"/>
      <c r="I1070" s="183"/>
      <c r="J1070" s="183"/>
    </row>
    <row r="1071" spans="1:10" ht="13.5" thickTop="1" x14ac:dyDescent="0.25">
      <c r="A1071" s="147"/>
      <c r="B1071" s="147"/>
      <c r="C1071" s="147"/>
      <c r="D1071" s="147"/>
      <c r="E1071" s="147"/>
      <c r="F1071" s="147"/>
      <c r="G1071" s="147"/>
      <c r="H1071" s="147"/>
      <c r="I1071" s="147"/>
      <c r="J1071" s="147"/>
    </row>
    <row r="1072" spans="1:10" x14ac:dyDescent="0.25">
      <c r="A1072" s="157" t="s">
        <v>2210</v>
      </c>
      <c r="B1072" s="152" t="s">
        <v>1775</v>
      </c>
      <c r="C1072" s="157" t="s">
        <v>1776</v>
      </c>
      <c r="D1072" s="157" t="s">
        <v>1777</v>
      </c>
      <c r="E1072" s="186" t="s">
        <v>1778</v>
      </c>
      <c r="F1072" s="186"/>
      <c r="G1072" s="153" t="s">
        <v>1779</v>
      </c>
      <c r="H1072" s="152" t="s">
        <v>1780</v>
      </c>
      <c r="I1072" s="152" t="s">
        <v>1781</v>
      </c>
      <c r="J1072" s="152" t="s">
        <v>89</v>
      </c>
    </row>
    <row r="1073" spans="1:10" ht="63.75" x14ac:dyDescent="0.25">
      <c r="A1073" s="158" t="s">
        <v>1461</v>
      </c>
      <c r="B1073" s="138" t="s">
        <v>1594</v>
      </c>
      <c r="C1073" s="158" t="s">
        <v>948</v>
      </c>
      <c r="D1073" s="158" t="s">
        <v>1019</v>
      </c>
      <c r="E1073" s="187" t="s">
        <v>1815</v>
      </c>
      <c r="F1073" s="187"/>
      <c r="G1073" s="139" t="s">
        <v>951</v>
      </c>
      <c r="H1073" s="140">
        <v>1</v>
      </c>
      <c r="I1073" s="141">
        <v>662.53</v>
      </c>
      <c r="J1073" s="141">
        <v>662.53</v>
      </c>
    </row>
    <row r="1074" spans="1:10" ht="25.5" x14ac:dyDescent="0.25">
      <c r="A1074" s="154" t="s">
        <v>949</v>
      </c>
      <c r="B1074" s="142" t="s">
        <v>2084</v>
      </c>
      <c r="C1074" s="154" t="s">
        <v>8</v>
      </c>
      <c r="D1074" s="154" t="s">
        <v>183</v>
      </c>
      <c r="E1074" s="188" t="s">
        <v>1784</v>
      </c>
      <c r="F1074" s="188"/>
      <c r="G1074" s="143" t="s">
        <v>65</v>
      </c>
      <c r="H1074" s="144">
        <v>0.36299999999999999</v>
      </c>
      <c r="I1074" s="145">
        <v>21.1</v>
      </c>
      <c r="J1074" s="145">
        <v>7.65</v>
      </c>
    </row>
    <row r="1075" spans="1:10" ht="25.5" x14ac:dyDescent="0.25">
      <c r="A1075" s="154" t="s">
        <v>949</v>
      </c>
      <c r="B1075" s="142" t="s">
        <v>1827</v>
      </c>
      <c r="C1075" s="154" t="s">
        <v>8</v>
      </c>
      <c r="D1075" s="154" t="s">
        <v>66</v>
      </c>
      <c r="E1075" s="188" t="s">
        <v>1784</v>
      </c>
      <c r="F1075" s="188"/>
      <c r="G1075" s="143" t="s">
        <v>65</v>
      </c>
      <c r="H1075" s="144">
        <v>0.54400000000000004</v>
      </c>
      <c r="I1075" s="145">
        <v>16.829999999999998</v>
      </c>
      <c r="J1075" s="145">
        <v>9.15</v>
      </c>
    </row>
    <row r="1076" spans="1:10" ht="51" x14ac:dyDescent="0.25">
      <c r="A1076" s="154" t="s">
        <v>949</v>
      </c>
      <c r="B1076" s="142" t="s">
        <v>2207</v>
      </c>
      <c r="C1076" s="154" t="s">
        <v>8</v>
      </c>
      <c r="D1076" s="154" t="s">
        <v>184</v>
      </c>
      <c r="E1076" s="188" t="s">
        <v>1811</v>
      </c>
      <c r="F1076" s="188"/>
      <c r="G1076" s="143" t="s">
        <v>185</v>
      </c>
      <c r="H1076" s="144">
        <v>8.7999999999999995E-2</v>
      </c>
      <c r="I1076" s="145">
        <v>1.22</v>
      </c>
      <c r="J1076" s="145">
        <v>0.1</v>
      </c>
    </row>
    <row r="1077" spans="1:10" ht="51" x14ac:dyDescent="0.25">
      <c r="A1077" s="154" t="s">
        <v>949</v>
      </c>
      <c r="B1077" s="142" t="s">
        <v>2208</v>
      </c>
      <c r="C1077" s="154" t="s">
        <v>8</v>
      </c>
      <c r="D1077" s="154" t="s">
        <v>186</v>
      </c>
      <c r="E1077" s="188" t="s">
        <v>1811</v>
      </c>
      <c r="F1077" s="188"/>
      <c r="G1077" s="143" t="s">
        <v>187</v>
      </c>
      <c r="H1077" s="144">
        <v>9.2999999999999999E-2</v>
      </c>
      <c r="I1077" s="145">
        <v>0.44</v>
      </c>
      <c r="J1077" s="145">
        <v>0.04</v>
      </c>
    </row>
    <row r="1078" spans="1:10" ht="51" x14ac:dyDescent="0.25">
      <c r="A1078" s="155" t="s">
        <v>950</v>
      </c>
      <c r="B1078" s="148" t="s">
        <v>2211</v>
      </c>
      <c r="C1078" s="155" t="s">
        <v>8</v>
      </c>
      <c r="D1078" s="155" t="s">
        <v>525</v>
      </c>
      <c r="E1078" s="185" t="s">
        <v>1808</v>
      </c>
      <c r="F1078" s="185"/>
      <c r="G1078" s="149" t="s">
        <v>951</v>
      </c>
      <c r="H1078" s="150">
        <v>1.1499999999999999</v>
      </c>
      <c r="I1078" s="151">
        <v>561.39</v>
      </c>
      <c r="J1078" s="151">
        <v>645.59</v>
      </c>
    </row>
    <row r="1079" spans="1:10" x14ac:dyDescent="0.25">
      <c r="A1079" s="156"/>
      <c r="B1079" s="156"/>
      <c r="C1079" s="156"/>
      <c r="D1079" s="156"/>
      <c r="E1079" s="156" t="s">
        <v>1792</v>
      </c>
      <c r="F1079" s="146">
        <v>12.43</v>
      </c>
      <c r="G1079" s="156" t="s">
        <v>1793</v>
      </c>
      <c r="H1079" s="146">
        <v>0</v>
      </c>
      <c r="I1079" s="156" t="s">
        <v>1794</v>
      </c>
      <c r="J1079" s="146">
        <v>12.43</v>
      </c>
    </row>
    <row r="1080" spans="1:10" x14ac:dyDescent="0.25">
      <c r="A1080" s="156"/>
      <c r="B1080" s="156"/>
      <c r="C1080" s="156"/>
      <c r="D1080" s="156"/>
      <c r="E1080" s="156" t="s">
        <v>1795</v>
      </c>
      <c r="F1080" s="146">
        <v>0</v>
      </c>
      <c r="G1080" s="156"/>
      <c r="H1080" s="181" t="s">
        <v>1796</v>
      </c>
      <c r="I1080" s="181"/>
      <c r="J1080" s="146">
        <v>662.53</v>
      </c>
    </row>
    <row r="1081" spans="1:10" x14ac:dyDescent="0.25">
      <c r="A1081" s="182" t="s">
        <v>2880</v>
      </c>
      <c r="B1081" s="182"/>
      <c r="C1081" s="182"/>
      <c r="D1081" s="182"/>
      <c r="E1081" s="182"/>
      <c r="F1081" s="182"/>
      <c r="G1081" s="182"/>
      <c r="H1081" s="182"/>
      <c r="I1081" s="182"/>
      <c r="J1081" s="182"/>
    </row>
    <row r="1082" spans="1:10" ht="13.5" thickBot="1" x14ac:dyDescent="0.3">
      <c r="A1082" s="183" t="s">
        <v>2888</v>
      </c>
      <c r="B1082" s="183"/>
      <c r="C1082" s="183"/>
      <c r="D1082" s="183"/>
      <c r="E1082" s="183"/>
      <c r="F1082" s="183"/>
      <c r="G1082" s="183"/>
      <c r="H1082" s="183"/>
      <c r="I1082" s="183"/>
      <c r="J1082" s="183"/>
    </row>
    <row r="1083" spans="1:10" ht="13.5" thickTop="1" x14ac:dyDescent="0.25">
      <c r="A1083" s="147"/>
      <c r="B1083" s="147"/>
      <c r="C1083" s="147"/>
      <c r="D1083" s="147"/>
      <c r="E1083" s="147"/>
      <c r="F1083" s="147"/>
      <c r="G1083" s="147"/>
      <c r="H1083" s="147"/>
      <c r="I1083" s="147"/>
      <c r="J1083" s="147"/>
    </row>
    <row r="1084" spans="1:10" x14ac:dyDescent="0.25">
      <c r="A1084" s="157" t="s">
        <v>2212</v>
      </c>
      <c r="B1084" s="152" t="s">
        <v>1775</v>
      </c>
      <c r="C1084" s="157" t="s">
        <v>1776</v>
      </c>
      <c r="D1084" s="157" t="s">
        <v>1777</v>
      </c>
      <c r="E1084" s="186" t="s">
        <v>1778</v>
      </c>
      <c r="F1084" s="186"/>
      <c r="G1084" s="153" t="s">
        <v>1779</v>
      </c>
      <c r="H1084" s="152" t="s">
        <v>1780</v>
      </c>
      <c r="I1084" s="152" t="s">
        <v>1781</v>
      </c>
      <c r="J1084" s="152" t="s">
        <v>89</v>
      </c>
    </row>
    <row r="1085" spans="1:10" ht="51" x14ac:dyDescent="0.25">
      <c r="A1085" s="158" t="s">
        <v>1461</v>
      </c>
      <c r="B1085" s="138" t="s">
        <v>1595</v>
      </c>
      <c r="C1085" s="158" t="s">
        <v>8</v>
      </c>
      <c r="D1085" s="158" t="s">
        <v>662</v>
      </c>
      <c r="E1085" s="187" t="s">
        <v>1815</v>
      </c>
      <c r="F1085" s="187"/>
      <c r="G1085" s="139" t="s">
        <v>763</v>
      </c>
      <c r="H1085" s="140">
        <v>1</v>
      </c>
      <c r="I1085" s="141">
        <v>15.45</v>
      </c>
      <c r="J1085" s="141">
        <v>15.45</v>
      </c>
    </row>
    <row r="1086" spans="1:10" ht="63.75" x14ac:dyDescent="0.25">
      <c r="A1086" s="154" t="s">
        <v>949</v>
      </c>
      <c r="B1086" s="142" t="s">
        <v>2179</v>
      </c>
      <c r="C1086" s="154" t="s">
        <v>8</v>
      </c>
      <c r="D1086" s="154" t="s">
        <v>2180</v>
      </c>
      <c r="E1086" s="188" t="s">
        <v>1815</v>
      </c>
      <c r="F1086" s="188"/>
      <c r="G1086" s="143" t="s">
        <v>951</v>
      </c>
      <c r="H1086" s="144">
        <v>3.39E-2</v>
      </c>
      <c r="I1086" s="145">
        <v>332.71</v>
      </c>
      <c r="J1086" s="145">
        <v>11.27</v>
      </c>
    </row>
    <row r="1087" spans="1:10" ht="25.5" x14ac:dyDescent="0.25">
      <c r="A1087" s="154" t="s">
        <v>949</v>
      </c>
      <c r="B1087" s="142" t="s">
        <v>1827</v>
      </c>
      <c r="C1087" s="154" t="s">
        <v>8</v>
      </c>
      <c r="D1087" s="154" t="s">
        <v>66</v>
      </c>
      <c r="E1087" s="188" t="s">
        <v>1784</v>
      </c>
      <c r="F1087" s="188"/>
      <c r="G1087" s="143" t="s">
        <v>65</v>
      </c>
      <c r="H1087" s="144">
        <v>4.4400000000000002E-2</v>
      </c>
      <c r="I1087" s="145">
        <v>16.829999999999998</v>
      </c>
      <c r="J1087" s="145">
        <v>0.74</v>
      </c>
    </row>
    <row r="1088" spans="1:10" ht="25.5" x14ac:dyDescent="0.25">
      <c r="A1088" s="154" t="s">
        <v>949</v>
      </c>
      <c r="B1088" s="142" t="s">
        <v>2084</v>
      </c>
      <c r="C1088" s="154" t="s">
        <v>8</v>
      </c>
      <c r="D1088" s="154" t="s">
        <v>183</v>
      </c>
      <c r="E1088" s="188" t="s">
        <v>1784</v>
      </c>
      <c r="F1088" s="188"/>
      <c r="G1088" s="143" t="s">
        <v>65</v>
      </c>
      <c r="H1088" s="144">
        <v>0.16309999999999999</v>
      </c>
      <c r="I1088" s="145">
        <v>21.1</v>
      </c>
      <c r="J1088" s="145">
        <v>3.44</v>
      </c>
    </row>
    <row r="1089" spans="1:10" x14ac:dyDescent="0.25">
      <c r="A1089" s="156"/>
      <c r="B1089" s="156"/>
      <c r="C1089" s="156"/>
      <c r="D1089" s="156"/>
      <c r="E1089" s="156" t="s">
        <v>1792</v>
      </c>
      <c r="F1089" s="146">
        <v>4.54</v>
      </c>
      <c r="G1089" s="156" t="s">
        <v>1793</v>
      </c>
      <c r="H1089" s="146">
        <v>0</v>
      </c>
      <c r="I1089" s="156" t="s">
        <v>1794</v>
      </c>
      <c r="J1089" s="146">
        <v>4.54</v>
      </c>
    </row>
    <row r="1090" spans="1:10" ht="13.5" thickBot="1" x14ac:dyDescent="0.3">
      <c r="A1090" s="156"/>
      <c r="B1090" s="156"/>
      <c r="C1090" s="156"/>
      <c r="D1090" s="156"/>
      <c r="E1090" s="156" t="s">
        <v>1795</v>
      </c>
      <c r="F1090" s="146">
        <v>0</v>
      </c>
      <c r="G1090" s="156"/>
      <c r="H1090" s="181" t="s">
        <v>1796</v>
      </c>
      <c r="I1090" s="181"/>
      <c r="J1090" s="146">
        <v>15.45</v>
      </c>
    </row>
    <row r="1091" spans="1:10" ht="13.5" thickTop="1" x14ac:dyDescent="0.25">
      <c r="A1091" s="147"/>
      <c r="B1091" s="147"/>
      <c r="C1091" s="147"/>
      <c r="D1091" s="147"/>
      <c r="E1091" s="147"/>
      <c r="F1091" s="147"/>
      <c r="G1091" s="147"/>
      <c r="H1091" s="147"/>
      <c r="I1091" s="147"/>
      <c r="J1091" s="147"/>
    </row>
    <row r="1092" spans="1:10" x14ac:dyDescent="0.25">
      <c r="A1092" s="157" t="s">
        <v>2213</v>
      </c>
      <c r="B1092" s="152" t="s">
        <v>1775</v>
      </c>
      <c r="C1092" s="157" t="s">
        <v>1776</v>
      </c>
      <c r="D1092" s="157" t="s">
        <v>1777</v>
      </c>
      <c r="E1092" s="186" t="s">
        <v>1778</v>
      </c>
      <c r="F1092" s="186"/>
      <c r="G1092" s="153" t="s">
        <v>1779</v>
      </c>
      <c r="H1092" s="152" t="s">
        <v>1780</v>
      </c>
      <c r="I1092" s="152" t="s">
        <v>1781</v>
      </c>
      <c r="J1092" s="152" t="s">
        <v>89</v>
      </c>
    </row>
    <row r="1093" spans="1:10" ht="38.25" x14ac:dyDescent="0.25">
      <c r="A1093" s="158" t="s">
        <v>1461</v>
      </c>
      <c r="B1093" s="138" t="s">
        <v>1596</v>
      </c>
      <c r="C1093" s="158" t="s">
        <v>8</v>
      </c>
      <c r="D1093" s="158" t="s">
        <v>666</v>
      </c>
      <c r="E1093" s="187" t="s">
        <v>1815</v>
      </c>
      <c r="F1093" s="187"/>
      <c r="G1093" s="139" t="s">
        <v>43</v>
      </c>
      <c r="H1093" s="140">
        <v>1</v>
      </c>
      <c r="I1093" s="141">
        <v>25.85</v>
      </c>
      <c r="J1093" s="141">
        <v>25.85</v>
      </c>
    </row>
    <row r="1094" spans="1:10" ht="25.5" x14ac:dyDescent="0.25">
      <c r="A1094" s="154" t="s">
        <v>949</v>
      </c>
      <c r="B1094" s="142" t="s">
        <v>2193</v>
      </c>
      <c r="C1094" s="154" t="s">
        <v>8</v>
      </c>
      <c r="D1094" s="154" t="s">
        <v>462</v>
      </c>
      <c r="E1094" s="188" t="s">
        <v>1784</v>
      </c>
      <c r="F1094" s="188"/>
      <c r="G1094" s="143" t="s">
        <v>65</v>
      </c>
      <c r="H1094" s="144">
        <v>1.2999999999999999E-2</v>
      </c>
      <c r="I1094" s="145">
        <v>16.84</v>
      </c>
      <c r="J1094" s="145">
        <v>0.21</v>
      </c>
    </row>
    <row r="1095" spans="1:10" ht="25.5" x14ac:dyDescent="0.25">
      <c r="A1095" s="154" t="s">
        <v>949</v>
      </c>
      <c r="B1095" s="142" t="s">
        <v>2192</v>
      </c>
      <c r="C1095" s="154" t="s">
        <v>8</v>
      </c>
      <c r="D1095" s="154" t="s">
        <v>464</v>
      </c>
      <c r="E1095" s="188" t="s">
        <v>1784</v>
      </c>
      <c r="F1095" s="188"/>
      <c r="G1095" s="143" t="s">
        <v>65</v>
      </c>
      <c r="H1095" s="144">
        <v>3.5999999999999997E-2</v>
      </c>
      <c r="I1095" s="145">
        <v>20.97</v>
      </c>
      <c r="J1095" s="145">
        <v>0.75</v>
      </c>
    </row>
    <row r="1096" spans="1:10" ht="38.25" x14ac:dyDescent="0.25">
      <c r="A1096" s="155" t="s">
        <v>950</v>
      </c>
      <c r="B1096" s="148" t="s">
        <v>2194</v>
      </c>
      <c r="C1096" s="155" t="s">
        <v>8</v>
      </c>
      <c r="D1096" s="155" t="s">
        <v>490</v>
      </c>
      <c r="E1096" s="185" t="s">
        <v>1808</v>
      </c>
      <c r="F1096" s="185"/>
      <c r="G1096" s="149" t="s">
        <v>43</v>
      </c>
      <c r="H1096" s="150">
        <v>1.0999999999999999E-2</v>
      </c>
      <c r="I1096" s="151">
        <v>20</v>
      </c>
      <c r="J1096" s="151">
        <v>0.22</v>
      </c>
    </row>
    <row r="1097" spans="1:10" ht="51" x14ac:dyDescent="0.25">
      <c r="A1097" s="155" t="s">
        <v>950</v>
      </c>
      <c r="B1097" s="148" t="s">
        <v>2215</v>
      </c>
      <c r="C1097" s="155" t="s">
        <v>8</v>
      </c>
      <c r="D1097" s="155" t="s">
        <v>628</v>
      </c>
      <c r="E1097" s="185" t="s">
        <v>1808</v>
      </c>
      <c r="F1097" s="185"/>
      <c r="G1097" s="149" t="s">
        <v>763</v>
      </c>
      <c r="H1097" s="150">
        <v>0.67800000000000005</v>
      </c>
      <c r="I1097" s="151">
        <v>27.07</v>
      </c>
      <c r="J1097" s="151">
        <v>18.350000000000001</v>
      </c>
    </row>
    <row r="1098" spans="1:10" ht="51" x14ac:dyDescent="0.25">
      <c r="A1098" s="155" t="s">
        <v>950</v>
      </c>
      <c r="B1098" s="148" t="s">
        <v>2214</v>
      </c>
      <c r="C1098" s="155" t="s">
        <v>8</v>
      </c>
      <c r="D1098" s="155" t="s">
        <v>638</v>
      </c>
      <c r="E1098" s="185" t="s">
        <v>1808</v>
      </c>
      <c r="F1098" s="185"/>
      <c r="G1098" s="149" t="s">
        <v>12</v>
      </c>
      <c r="H1098" s="150">
        <v>0.55600000000000005</v>
      </c>
      <c r="I1098" s="151">
        <v>11.38</v>
      </c>
      <c r="J1098" s="151">
        <v>6.32</v>
      </c>
    </row>
    <row r="1099" spans="1:10" x14ac:dyDescent="0.25">
      <c r="A1099" s="156"/>
      <c r="B1099" s="156"/>
      <c r="C1099" s="156"/>
      <c r="D1099" s="156"/>
      <c r="E1099" s="156" t="s">
        <v>1792</v>
      </c>
      <c r="F1099" s="146">
        <v>0.72</v>
      </c>
      <c r="G1099" s="156" t="s">
        <v>1793</v>
      </c>
      <c r="H1099" s="146">
        <v>0</v>
      </c>
      <c r="I1099" s="156" t="s">
        <v>1794</v>
      </c>
      <c r="J1099" s="146">
        <v>0.72</v>
      </c>
    </row>
    <row r="1100" spans="1:10" ht="13.5" thickBot="1" x14ac:dyDescent="0.3">
      <c r="A1100" s="156"/>
      <c r="B1100" s="156"/>
      <c r="C1100" s="156"/>
      <c r="D1100" s="156"/>
      <c r="E1100" s="156" t="s">
        <v>1795</v>
      </c>
      <c r="F1100" s="146">
        <v>0</v>
      </c>
      <c r="G1100" s="156"/>
      <c r="H1100" s="181" t="s">
        <v>1796</v>
      </c>
      <c r="I1100" s="181"/>
      <c r="J1100" s="146">
        <v>25.85</v>
      </c>
    </row>
    <row r="1101" spans="1:10" ht="13.5" thickTop="1" x14ac:dyDescent="0.25">
      <c r="A1101" s="147"/>
      <c r="B1101" s="147"/>
      <c r="C1101" s="147"/>
      <c r="D1101" s="147"/>
      <c r="E1101" s="147"/>
      <c r="F1101" s="147"/>
      <c r="G1101" s="147"/>
      <c r="H1101" s="147"/>
      <c r="I1101" s="147"/>
      <c r="J1101" s="147"/>
    </row>
    <row r="1102" spans="1:10" x14ac:dyDescent="0.25">
      <c r="A1102" s="157" t="s">
        <v>2216</v>
      </c>
      <c r="B1102" s="152" t="s">
        <v>1775</v>
      </c>
      <c r="C1102" s="157" t="s">
        <v>1776</v>
      </c>
      <c r="D1102" s="157" t="s">
        <v>1777</v>
      </c>
      <c r="E1102" s="186" t="s">
        <v>1778</v>
      </c>
      <c r="F1102" s="186"/>
      <c r="G1102" s="153" t="s">
        <v>1779</v>
      </c>
      <c r="H1102" s="152" t="s">
        <v>1780</v>
      </c>
      <c r="I1102" s="152" t="s">
        <v>1781</v>
      </c>
      <c r="J1102" s="152" t="s">
        <v>89</v>
      </c>
    </row>
    <row r="1103" spans="1:10" ht="63.75" x14ac:dyDescent="0.25">
      <c r="A1103" s="158" t="s">
        <v>1461</v>
      </c>
      <c r="B1103" s="138" t="s">
        <v>1265</v>
      </c>
      <c r="C1103" s="158" t="s">
        <v>8</v>
      </c>
      <c r="D1103" s="158" t="s">
        <v>278</v>
      </c>
      <c r="E1103" s="187" t="s">
        <v>1815</v>
      </c>
      <c r="F1103" s="187"/>
      <c r="G1103" s="139" t="s">
        <v>951</v>
      </c>
      <c r="H1103" s="140">
        <v>1</v>
      </c>
      <c r="I1103" s="141">
        <v>648.51</v>
      </c>
      <c r="J1103" s="141">
        <v>648.51</v>
      </c>
    </row>
    <row r="1104" spans="1:10" ht="51" x14ac:dyDescent="0.25">
      <c r="A1104" s="154" t="s">
        <v>949</v>
      </c>
      <c r="B1104" s="142" t="s">
        <v>2207</v>
      </c>
      <c r="C1104" s="154" t="s">
        <v>8</v>
      </c>
      <c r="D1104" s="154" t="s">
        <v>184</v>
      </c>
      <c r="E1104" s="188" t="s">
        <v>1811</v>
      </c>
      <c r="F1104" s="188"/>
      <c r="G1104" s="143" t="s">
        <v>185</v>
      </c>
      <c r="H1104" s="144">
        <v>5.2999999999999999E-2</v>
      </c>
      <c r="I1104" s="145">
        <v>1.22</v>
      </c>
      <c r="J1104" s="145">
        <v>0.06</v>
      </c>
    </row>
    <row r="1105" spans="1:10" ht="51" x14ac:dyDescent="0.25">
      <c r="A1105" s="154" t="s">
        <v>949</v>
      </c>
      <c r="B1105" s="142" t="s">
        <v>2208</v>
      </c>
      <c r="C1105" s="154" t="s">
        <v>8</v>
      </c>
      <c r="D1105" s="154" t="s">
        <v>186</v>
      </c>
      <c r="E1105" s="188" t="s">
        <v>1811</v>
      </c>
      <c r="F1105" s="188"/>
      <c r="G1105" s="143" t="s">
        <v>187</v>
      </c>
      <c r="H1105" s="144">
        <v>4.9000000000000002E-2</v>
      </c>
      <c r="I1105" s="145">
        <v>0.44</v>
      </c>
      <c r="J1105" s="145">
        <v>0.02</v>
      </c>
    </row>
    <row r="1106" spans="1:10" ht="25.5" x14ac:dyDescent="0.25">
      <c r="A1106" s="154" t="s">
        <v>949</v>
      </c>
      <c r="B1106" s="142" t="s">
        <v>1827</v>
      </c>
      <c r="C1106" s="154" t="s">
        <v>8</v>
      </c>
      <c r="D1106" s="154" t="s">
        <v>66</v>
      </c>
      <c r="E1106" s="188" t="s">
        <v>1784</v>
      </c>
      <c r="F1106" s="188"/>
      <c r="G1106" s="143" t="s">
        <v>65</v>
      </c>
      <c r="H1106" s="144">
        <v>0.41099999999999998</v>
      </c>
      <c r="I1106" s="145">
        <v>16.829999999999998</v>
      </c>
      <c r="J1106" s="145">
        <v>6.91</v>
      </c>
    </row>
    <row r="1107" spans="1:10" ht="25.5" x14ac:dyDescent="0.25">
      <c r="A1107" s="154" t="s">
        <v>949</v>
      </c>
      <c r="B1107" s="142" t="s">
        <v>2084</v>
      </c>
      <c r="C1107" s="154" t="s">
        <v>8</v>
      </c>
      <c r="D1107" s="154" t="s">
        <v>183</v>
      </c>
      <c r="E1107" s="188" t="s">
        <v>1784</v>
      </c>
      <c r="F1107" s="188"/>
      <c r="G1107" s="143" t="s">
        <v>65</v>
      </c>
      <c r="H1107" s="144">
        <v>0.41099999999999998</v>
      </c>
      <c r="I1107" s="145">
        <v>21.1</v>
      </c>
      <c r="J1107" s="145">
        <v>8.67</v>
      </c>
    </row>
    <row r="1108" spans="1:10" ht="51" x14ac:dyDescent="0.25">
      <c r="A1108" s="155" t="s">
        <v>950</v>
      </c>
      <c r="B1108" s="148" t="s">
        <v>2217</v>
      </c>
      <c r="C1108" s="155" t="s">
        <v>8</v>
      </c>
      <c r="D1108" s="155" t="s">
        <v>527</v>
      </c>
      <c r="E1108" s="185" t="s">
        <v>1808</v>
      </c>
      <c r="F1108" s="185"/>
      <c r="G1108" s="149" t="s">
        <v>951</v>
      </c>
      <c r="H1108" s="150">
        <v>1.06</v>
      </c>
      <c r="I1108" s="151">
        <v>597.03</v>
      </c>
      <c r="J1108" s="151">
        <v>632.85</v>
      </c>
    </row>
    <row r="1109" spans="1:10" x14ac:dyDescent="0.25">
      <c r="A1109" s="156"/>
      <c r="B1109" s="156"/>
      <c r="C1109" s="156"/>
      <c r="D1109" s="156"/>
      <c r="E1109" s="156" t="s">
        <v>1792</v>
      </c>
      <c r="F1109" s="146">
        <v>11.6</v>
      </c>
      <c r="G1109" s="156" t="s">
        <v>1793</v>
      </c>
      <c r="H1109" s="146">
        <v>0</v>
      </c>
      <c r="I1109" s="156" t="s">
        <v>1794</v>
      </c>
      <c r="J1109" s="146">
        <v>11.6</v>
      </c>
    </row>
    <row r="1110" spans="1:10" ht="13.5" thickBot="1" x14ac:dyDescent="0.3">
      <c r="A1110" s="156"/>
      <c r="B1110" s="156"/>
      <c r="C1110" s="156"/>
      <c r="D1110" s="156"/>
      <c r="E1110" s="156" t="s">
        <v>1795</v>
      </c>
      <c r="F1110" s="146">
        <v>0</v>
      </c>
      <c r="G1110" s="156"/>
      <c r="H1110" s="181" t="s">
        <v>1796</v>
      </c>
      <c r="I1110" s="181"/>
      <c r="J1110" s="146">
        <v>648.51</v>
      </c>
    </row>
    <row r="1111" spans="1:10" ht="13.5" thickTop="1" x14ac:dyDescent="0.25">
      <c r="A1111" s="147"/>
      <c r="B1111" s="147"/>
      <c r="C1111" s="147"/>
      <c r="D1111" s="147"/>
      <c r="E1111" s="147"/>
      <c r="F1111" s="147"/>
      <c r="G1111" s="147"/>
      <c r="H1111" s="147"/>
      <c r="I1111" s="147"/>
      <c r="J1111" s="147"/>
    </row>
    <row r="1112" spans="1:10" x14ac:dyDescent="0.25">
      <c r="A1112" s="157" t="s">
        <v>2218</v>
      </c>
      <c r="B1112" s="152" t="s">
        <v>1775</v>
      </c>
      <c r="C1112" s="157" t="s">
        <v>1776</v>
      </c>
      <c r="D1112" s="157" t="s">
        <v>1777</v>
      </c>
      <c r="E1112" s="186" t="s">
        <v>1778</v>
      </c>
      <c r="F1112" s="186"/>
      <c r="G1112" s="153" t="s">
        <v>1779</v>
      </c>
      <c r="H1112" s="152" t="s">
        <v>1780</v>
      </c>
      <c r="I1112" s="152" t="s">
        <v>1781</v>
      </c>
      <c r="J1112" s="152" t="s">
        <v>89</v>
      </c>
    </row>
    <row r="1113" spans="1:10" ht="76.5" x14ac:dyDescent="0.25">
      <c r="A1113" s="158" t="s">
        <v>1461</v>
      </c>
      <c r="B1113" s="138" t="s">
        <v>1597</v>
      </c>
      <c r="C1113" s="158" t="s">
        <v>8</v>
      </c>
      <c r="D1113" s="158" t="s">
        <v>648</v>
      </c>
      <c r="E1113" s="187" t="s">
        <v>2219</v>
      </c>
      <c r="F1113" s="187"/>
      <c r="G1113" s="139" t="s">
        <v>763</v>
      </c>
      <c r="H1113" s="140">
        <v>1</v>
      </c>
      <c r="I1113" s="141">
        <v>36.6</v>
      </c>
      <c r="J1113" s="141">
        <v>36.6</v>
      </c>
    </row>
    <row r="1114" spans="1:10" ht="51" x14ac:dyDescent="0.25">
      <c r="A1114" s="154" t="s">
        <v>949</v>
      </c>
      <c r="B1114" s="142" t="s">
        <v>1810</v>
      </c>
      <c r="C1114" s="154" t="s">
        <v>8</v>
      </c>
      <c r="D1114" s="154" t="s">
        <v>248</v>
      </c>
      <c r="E1114" s="188" t="s">
        <v>1811</v>
      </c>
      <c r="F1114" s="188"/>
      <c r="G1114" s="143" t="s">
        <v>185</v>
      </c>
      <c r="H1114" s="144">
        <v>1.4E-3</v>
      </c>
      <c r="I1114" s="145">
        <v>17.52</v>
      </c>
      <c r="J1114" s="145">
        <v>0.02</v>
      </c>
    </row>
    <row r="1115" spans="1:10" ht="51" x14ac:dyDescent="0.25">
      <c r="A1115" s="154" t="s">
        <v>949</v>
      </c>
      <c r="B1115" s="142" t="s">
        <v>1812</v>
      </c>
      <c r="C1115" s="154" t="s">
        <v>8</v>
      </c>
      <c r="D1115" s="154" t="s">
        <v>264</v>
      </c>
      <c r="E1115" s="188" t="s">
        <v>1811</v>
      </c>
      <c r="F1115" s="188"/>
      <c r="G1115" s="143" t="s">
        <v>187</v>
      </c>
      <c r="H1115" s="144">
        <v>5.7999999999999996E-3</v>
      </c>
      <c r="I1115" s="145">
        <v>16.21</v>
      </c>
      <c r="J1115" s="145">
        <v>0.09</v>
      </c>
    </row>
    <row r="1116" spans="1:10" ht="25.5" x14ac:dyDescent="0.25">
      <c r="A1116" s="154" t="s">
        <v>949</v>
      </c>
      <c r="B1116" s="142" t="s">
        <v>1816</v>
      </c>
      <c r="C1116" s="154" t="s">
        <v>8</v>
      </c>
      <c r="D1116" s="154" t="s">
        <v>207</v>
      </c>
      <c r="E1116" s="188" t="s">
        <v>1784</v>
      </c>
      <c r="F1116" s="188"/>
      <c r="G1116" s="143" t="s">
        <v>65</v>
      </c>
      <c r="H1116" s="144">
        <v>1.24E-2</v>
      </c>
      <c r="I1116" s="145">
        <v>17.75</v>
      </c>
      <c r="J1116" s="145">
        <v>0.22</v>
      </c>
    </row>
    <row r="1117" spans="1:10" ht="25.5" x14ac:dyDescent="0.25">
      <c r="A1117" s="154" t="s">
        <v>949</v>
      </c>
      <c r="B1117" s="142" t="s">
        <v>1817</v>
      </c>
      <c r="C1117" s="154" t="s">
        <v>8</v>
      </c>
      <c r="D1117" s="154" t="s">
        <v>168</v>
      </c>
      <c r="E1117" s="188" t="s">
        <v>1784</v>
      </c>
      <c r="F1117" s="188"/>
      <c r="G1117" s="143" t="s">
        <v>65</v>
      </c>
      <c r="H1117" s="144">
        <v>0.66749999999999998</v>
      </c>
      <c r="I1117" s="145">
        <v>20.85</v>
      </c>
      <c r="J1117" s="145">
        <v>13.91</v>
      </c>
    </row>
    <row r="1118" spans="1:10" ht="38.25" x14ac:dyDescent="0.25">
      <c r="A1118" s="155" t="s">
        <v>950</v>
      </c>
      <c r="B1118" s="148" t="s">
        <v>2220</v>
      </c>
      <c r="C1118" s="155" t="s">
        <v>8</v>
      </c>
      <c r="D1118" s="155" t="s">
        <v>520</v>
      </c>
      <c r="E1118" s="185" t="s">
        <v>1808</v>
      </c>
      <c r="F1118" s="185"/>
      <c r="G1118" s="149" t="s">
        <v>763</v>
      </c>
      <c r="H1118" s="150">
        <v>0.1103</v>
      </c>
      <c r="I1118" s="151">
        <v>109.96</v>
      </c>
      <c r="J1118" s="151">
        <v>12.12</v>
      </c>
    </row>
    <row r="1119" spans="1:10" ht="38.25" x14ac:dyDescent="0.25">
      <c r="A1119" s="155" t="s">
        <v>950</v>
      </c>
      <c r="B1119" s="148" t="s">
        <v>2182</v>
      </c>
      <c r="C1119" s="155" t="s">
        <v>8</v>
      </c>
      <c r="D1119" s="155" t="s">
        <v>534</v>
      </c>
      <c r="E1119" s="185" t="s">
        <v>1808</v>
      </c>
      <c r="F1119" s="185"/>
      <c r="G1119" s="149" t="s">
        <v>459</v>
      </c>
      <c r="H1119" s="150">
        <v>3.5000000000000001E-3</v>
      </c>
      <c r="I1119" s="151">
        <v>5.24</v>
      </c>
      <c r="J1119" s="151">
        <v>0.01</v>
      </c>
    </row>
    <row r="1120" spans="1:10" ht="51" x14ac:dyDescent="0.25">
      <c r="A1120" s="155" t="s">
        <v>950</v>
      </c>
      <c r="B1120" s="148" t="s">
        <v>2221</v>
      </c>
      <c r="C1120" s="155" t="s">
        <v>8</v>
      </c>
      <c r="D1120" s="155" t="s">
        <v>572</v>
      </c>
      <c r="E1120" s="185" t="s">
        <v>1915</v>
      </c>
      <c r="F1120" s="185"/>
      <c r="G1120" s="149" t="s">
        <v>481</v>
      </c>
      <c r="H1120" s="150">
        <v>0.12470000000000001</v>
      </c>
      <c r="I1120" s="151">
        <v>14.62</v>
      </c>
      <c r="J1120" s="151">
        <v>1.82</v>
      </c>
    </row>
    <row r="1121" spans="1:10" ht="51" x14ac:dyDescent="0.25">
      <c r="A1121" s="155" t="s">
        <v>950</v>
      </c>
      <c r="B1121" s="148" t="s">
        <v>2223</v>
      </c>
      <c r="C1121" s="155" t="s">
        <v>8</v>
      </c>
      <c r="D1121" s="155" t="s">
        <v>574</v>
      </c>
      <c r="E1121" s="185" t="s">
        <v>1915</v>
      </c>
      <c r="F1121" s="185"/>
      <c r="G1121" s="149" t="s">
        <v>481</v>
      </c>
      <c r="H1121" s="150">
        <v>0.1371</v>
      </c>
      <c r="I1121" s="151">
        <v>22.5</v>
      </c>
      <c r="J1121" s="151">
        <v>3.08</v>
      </c>
    </row>
    <row r="1122" spans="1:10" ht="38.25" x14ac:dyDescent="0.25">
      <c r="A1122" s="155" t="s">
        <v>950</v>
      </c>
      <c r="B1122" s="148" t="s">
        <v>2222</v>
      </c>
      <c r="C1122" s="155" t="s">
        <v>8</v>
      </c>
      <c r="D1122" s="155" t="s">
        <v>573</v>
      </c>
      <c r="E1122" s="185" t="s">
        <v>1915</v>
      </c>
      <c r="F1122" s="185"/>
      <c r="G1122" s="149" t="s">
        <v>481</v>
      </c>
      <c r="H1122" s="150">
        <v>0.24940000000000001</v>
      </c>
      <c r="I1122" s="151">
        <v>5.62</v>
      </c>
      <c r="J1122" s="151">
        <v>1.4</v>
      </c>
    </row>
    <row r="1123" spans="1:10" ht="38.25" x14ac:dyDescent="0.25">
      <c r="A1123" s="155" t="s">
        <v>950</v>
      </c>
      <c r="B1123" s="148" t="s">
        <v>2189</v>
      </c>
      <c r="C1123" s="155" t="s">
        <v>8</v>
      </c>
      <c r="D1123" s="155" t="s">
        <v>596</v>
      </c>
      <c r="E1123" s="185" t="s">
        <v>1808</v>
      </c>
      <c r="F1123" s="185"/>
      <c r="G1123" s="149" t="s">
        <v>12</v>
      </c>
      <c r="H1123" s="150">
        <v>0.42</v>
      </c>
      <c r="I1123" s="151">
        <v>8.98</v>
      </c>
      <c r="J1123" s="151">
        <v>3.77</v>
      </c>
    </row>
    <row r="1124" spans="1:10" ht="25.5" x14ac:dyDescent="0.25">
      <c r="A1124" s="155" t="s">
        <v>950</v>
      </c>
      <c r="B1124" s="148" t="s">
        <v>2224</v>
      </c>
      <c r="C1124" s="155" t="s">
        <v>8</v>
      </c>
      <c r="D1124" s="155" t="s">
        <v>603</v>
      </c>
      <c r="E1124" s="185" t="s">
        <v>1808</v>
      </c>
      <c r="F1124" s="185"/>
      <c r="G1124" s="149" t="s">
        <v>43</v>
      </c>
      <c r="H1124" s="150">
        <v>7.0000000000000001E-3</v>
      </c>
      <c r="I1124" s="151">
        <v>23.76</v>
      </c>
      <c r="J1124" s="151">
        <v>0.16</v>
      </c>
    </row>
    <row r="1125" spans="1:10" x14ac:dyDescent="0.25">
      <c r="A1125" s="156"/>
      <c r="B1125" s="156"/>
      <c r="C1125" s="156"/>
      <c r="D1125" s="156"/>
      <c r="E1125" s="156" t="s">
        <v>1792</v>
      </c>
      <c r="F1125" s="146">
        <v>10.96</v>
      </c>
      <c r="G1125" s="156" t="s">
        <v>1793</v>
      </c>
      <c r="H1125" s="146">
        <v>0</v>
      </c>
      <c r="I1125" s="156" t="s">
        <v>1794</v>
      </c>
      <c r="J1125" s="146">
        <v>10.96</v>
      </c>
    </row>
    <row r="1126" spans="1:10" ht="13.5" thickBot="1" x14ac:dyDescent="0.3">
      <c r="A1126" s="156"/>
      <c r="B1126" s="156"/>
      <c r="C1126" s="156"/>
      <c r="D1126" s="156"/>
      <c r="E1126" s="156" t="s">
        <v>1795</v>
      </c>
      <c r="F1126" s="146">
        <v>0</v>
      </c>
      <c r="G1126" s="156"/>
      <c r="H1126" s="181" t="s">
        <v>1796</v>
      </c>
      <c r="I1126" s="181"/>
      <c r="J1126" s="146">
        <v>36.6</v>
      </c>
    </row>
    <row r="1127" spans="1:10" ht="13.5" thickTop="1" x14ac:dyDescent="0.25">
      <c r="A1127" s="147"/>
      <c r="B1127" s="147"/>
      <c r="C1127" s="147"/>
      <c r="D1127" s="147"/>
      <c r="E1127" s="147"/>
      <c r="F1127" s="147"/>
      <c r="G1127" s="147"/>
      <c r="H1127" s="147"/>
      <c r="I1127" s="147"/>
      <c r="J1127" s="147"/>
    </row>
    <row r="1128" spans="1:10" x14ac:dyDescent="0.25">
      <c r="A1128" s="157" t="s">
        <v>2225</v>
      </c>
      <c r="B1128" s="152" t="s">
        <v>1775</v>
      </c>
      <c r="C1128" s="157" t="s">
        <v>1776</v>
      </c>
      <c r="D1128" s="157" t="s">
        <v>1777</v>
      </c>
      <c r="E1128" s="186" t="s">
        <v>1778</v>
      </c>
      <c r="F1128" s="186"/>
      <c r="G1128" s="153" t="s">
        <v>1779</v>
      </c>
      <c r="H1128" s="152" t="s">
        <v>1780</v>
      </c>
      <c r="I1128" s="152" t="s">
        <v>1781</v>
      </c>
      <c r="J1128" s="152" t="s">
        <v>89</v>
      </c>
    </row>
    <row r="1129" spans="1:10" ht="51" x14ac:dyDescent="0.25">
      <c r="A1129" s="158" t="s">
        <v>1461</v>
      </c>
      <c r="B1129" s="138" t="s">
        <v>1598</v>
      </c>
      <c r="C1129" s="158" t="s">
        <v>8</v>
      </c>
      <c r="D1129" s="158" t="s">
        <v>649</v>
      </c>
      <c r="E1129" s="187" t="s">
        <v>2219</v>
      </c>
      <c r="F1129" s="187"/>
      <c r="G1129" s="139" t="s">
        <v>43</v>
      </c>
      <c r="H1129" s="140">
        <v>1</v>
      </c>
      <c r="I1129" s="141">
        <v>16.04</v>
      </c>
      <c r="J1129" s="141">
        <v>16.04</v>
      </c>
    </row>
    <row r="1130" spans="1:10" ht="38.25" x14ac:dyDescent="0.25">
      <c r="A1130" s="154" t="s">
        <v>949</v>
      </c>
      <c r="B1130" s="142" t="s">
        <v>2197</v>
      </c>
      <c r="C1130" s="154" t="s">
        <v>8</v>
      </c>
      <c r="D1130" s="154" t="s">
        <v>282</v>
      </c>
      <c r="E1130" s="188" t="s">
        <v>1815</v>
      </c>
      <c r="F1130" s="188"/>
      <c r="G1130" s="143" t="s">
        <v>43</v>
      </c>
      <c r="H1130" s="144">
        <v>1</v>
      </c>
      <c r="I1130" s="145">
        <v>12.79</v>
      </c>
      <c r="J1130" s="145">
        <v>12.79</v>
      </c>
    </row>
    <row r="1131" spans="1:10" ht="25.5" x14ac:dyDescent="0.25">
      <c r="A1131" s="154" t="s">
        <v>949</v>
      </c>
      <c r="B1131" s="142" t="s">
        <v>2192</v>
      </c>
      <c r="C1131" s="154" t="s">
        <v>8</v>
      </c>
      <c r="D1131" s="154" t="s">
        <v>464</v>
      </c>
      <c r="E1131" s="188" t="s">
        <v>1784</v>
      </c>
      <c r="F1131" s="188"/>
      <c r="G1131" s="143" t="s">
        <v>65</v>
      </c>
      <c r="H1131" s="144">
        <v>0.12139999999999999</v>
      </c>
      <c r="I1131" s="145">
        <v>20.97</v>
      </c>
      <c r="J1131" s="145">
        <v>2.54</v>
      </c>
    </row>
    <row r="1132" spans="1:10" ht="38.25" x14ac:dyDescent="0.25">
      <c r="A1132" s="155" t="s">
        <v>950</v>
      </c>
      <c r="B1132" s="148" t="s">
        <v>2194</v>
      </c>
      <c r="C1132" s="155" t="s">
        <v>8</v>
      </c>
      <c r="D1132" s="155" t="s">
        <v>490</v>
      </c>
      <c r="E1132" s="185" t="s">
        <v>1808</v>
      </c>
      <c r="F1132" s="185"/>
      <c r="G1132" s="149" t="s">
        <v>43</v>
      </c>
      <c r="H1132" s="150">
        <v>2.5000000000000001E-2</v>
      </c>
      <c r="I1132" s="151">
        <v>20</v>
      </c>
      <c r="J1132" s="151">
        <v>0.5</v>
      </c>
    </row>
    <row r="1133" spans="1:10" ht="51" x14ac:dyDescent="0.25">
      <c r="A1133" s="155" t="s">
        <v>950</v>
      </c>
      <c r="B1133" s="148" t="s">
        <v>2195</v>
      </c>
      <c r="C1133" s="155" t="s">
        <v>8</v>
      </c>
      <c r="D1133" s="155" t="s">
        <v>549</v>
      </c>
      <c r="E1133" s="185" t="s">
        <v>1808</v>
      </c>
      <c r="F1133" s="185"/>
      <c r="G1133" s="149" t="s">
        <v>198</v>
      </c>
      <c r="H1133" s="150">
        <v>0.97</v>
      </c>
      <c r="I1133" s="151">
        <v>0.22</v>
      </c>
      <c r="J1133" s="151">
        <v>0.21</v>
      </c>
    </row>
    <row r="1134" spans="1:10" x14ac:dyDescent="0.25">
      <c r="A1134" s="156"/>
      <c r="B1134" s="156"/>
      <c r="C1134" s="156"/>
      <c r="D1134" s="156"/>
      <c r="E1134" s="156" t="s">
        <v>1792</v>
      </c>
      <c r="F1134" s="146">
        <v>2.69</v>
      </c>
      <c r="G1134" s="156" t="s">
        <v>1793</v>
      </c>
      <c r="H1134" s="146">
        <v>0</v>
      </c>
      <c r="I1134" s="156" t="s">
        <v>1794</v>
      </c>
      <c r="J1134" s="146">
        <v>2.69</v>
      </c>
    </row>
    <row r="1135" spans="1:10" ht="13.5" thickBot="1" x14ac:dyDescent="0.3">
      <c r="A1135" s="156"/>
      <c r="B1135" s="156"/>
      <c r="C1135" s="156"/>
      <c r="D1135" s="156"/>
      <c r="E1135" s="156" t="s">
        <v>1795</v>
      </c>
      <c r="F1135" s="146">
        <v>0</v>
      </c>
      <c r="G1135" s="156"/>
      <c r="H1135" s="181" t="s">
        <v>1796</v>
      </c>
      <c r="I1135" s="181"/>
      <c r="J1135" s="146">
        <v>16.04</v>
      </c>
    </row>
    <row r="1136" spans="1:10" ht="13.5" thickTop="1" x14ac:dyDescent="0.25">
      <c r="A1136" s="147"/>
      <c r="B1136" s="147"/>
      <c r="C1136" s="147"/>
      <c r="D1136" s="147"/>
      <c r="E1136" s="147"/>
      <c r="F1136" s="147"/>
      <c r="G1136" s="147"/>
      <c r="H1136" s="147"/>
      <c r="I1136" s="147"/>
      <c r="J1136" s="147"/>
    </row>
    <row r="1137" spans="1:10" x14ac:dyDescent="0.25">
      <c r="A1137" s="157" t="s">
        <v>2226</v>
      </c>
      <c r="B1137" s="152" t="s">
        <v>1775</v>
      </c>
      <c r="C1137" s="157" t="s">
        <v>1776</v>
      </c>
      <c r="D1137" s="157" t="s">
        <v>1777</v>
      </c>
      <c r="E1137" s="186" t="s">
        <v>1778</v>
      </c>
      <c r="F1137" s="186"/>
      <c r="G1137" s="153" t="s">
        <v>1779</v>
      </c>
      <c r="H1137" s="152" t="s">
        <v>1780</v>
      </c>
      <c r="I1137" s="152" t="s">
        <v>1781</v>
      </c>
      <c r="J1137" s="152" t="s">
        <v>89</v>
      </c>
    </row>
    <row r="1138" spans="1:10" ht="51" x14ac:dyDescent="0.25">
      <c r="A1138" s="158" t="s">
        <v>1461</v>
      </c>
      <c r="B1138" s="138" t="s">
        <v>1599</v>
      </c>
      <c r="C1138" s="158" t="s">
        <v>8</v>
      </c>
      <c r="D1138" s="158" t="s">
        <v>650</v>
      </c>
      <c r="E1138" s="187" t="s">
        <v>2219</v>
      </c>
      <c r="F1138" s="187"/>
      <c r="G1138" s="139" t="s">
        <v>43</v>
      </c>
      <c r="H1138" s="140">
        <v>1</v>
      </c>
      <c r="I1138" s="141">
        <v>15.39</v>
      </c>
      <c r="J1138" s="141">
        <v>15.39</v>
      </c>
    </row>
    <row r="1139" spans="1:10" ht="38.25" x14ac:dyDescent="0.25">
      <c r="A1139" s="154" t="s">
        <v>949</v>
      </c>
      <c r="B1139" s="142" t="s">
        <v>2199</v>
      </c>
      <c r="C1139" s="154" t="s">
        <v>8</v>
      </c>
      <c r="D1139" s="154" t="s">
        <v>283</v>
      </c>
      <c r="E1139" s="188" t="s">
        <v>1815</v>
      </c>
      <c r="F1139" s="188"/>
      <c r="G1139" s="143" t="s">
        <v>43</v>
      </c>
      <c r="H1139" s="144">
        <v>1</v>
      </c>
      <c r="I1139" s="145">
        <v>12.84</v>
      </c>
      <c r="J1139" s="145">
        <v>12.84</v>
      </c>
    </row>
    <row r="1140" spans="1:10" ht="25.5" x14ac:dyDescent="0.25">
      <c r="A1140" s="154" t="s">
        <v>949</v>
      </c>
      <c r="B1140" s="142" t="s">
        <v>2192</v>
      </c>
      <c r="C1140" s="154" t="s">
        <v>8</v>
      </c>
      <c r="D1140" s="154" t="s">
        <v>464</v>
      </c>
      <c r="E1140" s="188" t="s">
        <v>1784</v>
      </c>
      <c r="F1140" s="188"/>
      <c r="G1140" s="143" t="s">
        <v>65</v>
      </c>
      <c r="H1140" s="144">
        <v>9.06E-2</v>
      </c>
      <c r="I1140" s="145">
        <v>20.97</v>
      </c>
      <c r="J1140" s="145">
        <v>1.89</v>
      </c>
    </row>
    <row r="1141" spans="1:10" ht="38.25" x14ac:dyDescent="0.25">
      <c r="A1141" s="155" t="s">
        <v>950</v>
      </c>
      <c r="B1141" s="148" t="s">
        <v>2194</v>
      </c>
      <c r="C1141" s="155" t="s">
        <v>8</v>
      </c>
      <c r="D1141" s="155" t="s">
        <v>490</v>
      </c>
      <c r="E1141" s="185" t="s">
        <v>1808</v>
      </c>
      <c r="F1141" s="185"/>
      <c r="G1141" s="149" t="s">
        <v>43</v>
      </c>
      <c r="H1141" s="150">
        <v>2.5000000000000001E-2</v>
      </c>
      <c r="I1141" s="151">
        <v>20</v>
      </c>
      <c r="J1141" s="151">
        <v>0.5</v>
      </c>
    </row>
    <row r="1142" spans="1:10" ht="51" x14ac:dyDescent="0.25">
      <c r="A1142" s="155" t="s">
        <v>950</v>
      </c>
      <c r="B1142" s="148" t="s">
        <v>2195</v>
      </c>
      <c r="C1142" s="155" t="s">
        <v>8</v>
      </c>
      <c r="D1142" s="155" t="s">
        <v>549</v>
      </c>
      <c r="E1142" s="185" t="s">
        <v>1808</v>
      </c>
      <c r="F1142" s="185"/>
      <c r="G1142" s="149" t="s">
        <v>198</v>
      </c>
      <c r="H1142" s="150">
        <v>0.74299999999999999</v>
      </c>
      <c r="I1142" s="151">
        <v>0.22</v>
      </c>
      <c r="J1142" s="151">
        <v>0.16</v>
      </c>
    </row>
    <row r="1143" spans="1:10" x14ac:dyDescent="0.25">
      <c r="A1143" s="156"/>
      <c r="B1143" s="156"/>
      <c r="C1143" s="156"/>
      <c r="D1143" s="156"/>
      <c r="E1143" s="156" t="s">
        <v>1792</v>
      </c>
      <c r="F1143" s="146">
        <v>1.83</v>
      </c>
      <c r="G1143" s="156" t="s">
        <v>1793</v>
      </c>
      <c r="H1143" s="146">
        <v>0</v>
      </c>
      <c r="I1143" s="156" t="s">
        <v>1794</v>
      </c>
      <c r="J1143" s="146">
        <v>1.83</v>
      </c>
    </row>
    <row r="1144" spans="1:10" ht="13.5" thickBot="1" x14ac:dyDescent="0.3">
      <c r="A1144" s="156"/>
      <c r="B1144" s="156"/>
      <c r="C1144" s="156"/>
      <c r="D1144" s="156"/>
      <c r="E1144" s="156" t="s">
        <v>1795</v>
      </c>
      <c r="F1144" s="146">
        <v>0</v>
      </c>
      <c r="G1144" s="156"/>
      <c r="H1144" s="181" t="s">
        <v>1796</v>
      </c>
      <c r="I1144" s="181"/>
      <c r="J1144" s="146">
        <v>15.39</v>
      </c>
    </row>
    <row r="1145" spans="1:10" ht="13.5" thickTop="1" x14ac:dyDescent="0.25">
      <c r="A1145" s="147"/>
      <c r="B1145" s="147"/>
      <c r="C1145" s="147"/>
      <c r="D1145" s="147"/>
      <c r="E1145" s="147"/>
      <c r="F1145" s="147"/>
      <c r="G1145" s="147"/>
      <c r="H1145" s="147"/>
      <c r="I1145" s="147"/>
      <c r="J1145" s="147"/>
    </row>
    <row r="1146" spans="1:10" x14ac:dyDescent="0.25">
      <c r="A1146" s="157" t="s">
        <v>2227</v>
      </c>
      <c r="B1146" s="152" t="s">
        <v>1775</v>
      </c>
      <c r="C1146" s="157" t="s">
        <v>1776</v>
      </c>
      <c r="D1146" s="157" t="s">
        <v>1777</v>
      </c>
      <c r="E1146" s="186" t="s">
        <v>1778</v>
      </c>
      <c r="F1146" s="186"/>
      <c r="G1146" s="153" t="s">
        <v>1779</v>
      </c>
      <c r="H1146" s="152" t="s">
        <v>1780</v>
      </c>
      <c r="I1146" s="152" t="s">
        <v>1781</v>
      </c>
      <c r="J1146" s="152" t="s">
        <v>89</v>
      </c>
    </row>
    <row r="1147" spans="1:10" ht="51" x14ac:dyDescent="0.25">
      <c r="A1147" s="158" t="s">
        <v>1461</v>
      </c>
      <c r="B1147" s="138" t="s">
        <v>1600</v>
      </c>
      <c r="C1147" s="158" t="s">
        <v>8</v>
      </c>
      <c r="D1147" s="158" t="s">
        <v>651</v>
      </c>
      <c r="E1147" s="187" t="s">
        <v>2219</v>
      </c>
      <c r="F1147" s="187"/>
      <c r="G1147" s="139" t="s">
        <v>43</v>
      </c>
      <c r="H1147" s="140">
        <v>1</v>
      </c>
      <c r="I1147" s="141">
        <v>13.93</v>
      </c>
      <c r="J1147" s="141">
        <v>13.93</v>
      </c>
    </row>
    <row r="1148" spans="1:10" ht="38.25" x14ac:dyDescent="0.25">
      <c r="A1148" s="154" t="s">
        <v>949</v>
      </c>
      <c r="B1148" s="142" t="s">
        <v>2201</v>
      </c>
      <c r="C1148" s="154" t="s">
        <v>8</v>
      </c>
      <c r="D1148" s="154" t="s">
        <v>284</v>
      </c>
      <c r="E1148" s="188" t="s">
        <v>1815</v>
      </c>
      <c r="F1148" s="188"/>
      <c r="G1148" s="143" t="s">
        <v>43</v>
      </c>
      <c r="H1148" s="144">
        <v>1</v>
      </c>
      <c r="I1148" s="145">
        <v>11.91</v>
      </c>
      <c r="J1148" s="145">
        <v>11.91</v>
      </c>
    </row>
    <row r="1149" spans="1:10" ht="25.5" x14ac:dyDescent="0.25">
      <c r="A1149" s="154" t="s">
        <v>949</v>
      </c>
      <c r="B1149" s="142" t="s">
        <v>2192</v>
      </c>
      <c r="C1149" s="154" t="s">
        <v>8</v>
      </c>
      <c r="D1149" s="154" t="s">
        <v>464</v>
      </c>
      <c r="E1149" s="188" t="s">
        <v>1784</v>
      </c>
      <c r="F1149" s="188"/>
      <c r="G1149" s="143" t="s">
        <v>65</v>
      </c>
      <c r="H1149" s="144">
        <v>6.7699999999999996E-2</v>
      </c>
      <c r="I1149" s="145">
        <v>20.97</v>
      </c>
      <c r="J1149" s="145">
        <v>1.41</v>
      </c>
    </row>
    <row r="1150" spans="1:10" ht="38.25" x14ac:dyDescent="0.25">
      <c r="A1150" s="155" t="s">
        <v>950</v>
      </c>
      <c r="B1150" s="148" t="s">
        <v>2194</v>
      </c>
      <c r="C1150" s="155" t="s">
        <v>8</v>
      </c>
      <c r="D1150" s="155" t="s">
        <v>490</v>
      </c>
      <c r="E1150" s="185" t="s">
        <v>1808</v>
      </c>
      <c r="F1150" s="185"/>
      <c r="G1150" s="149" t="s">
        <v>43</v>
      </c>
      <c r="H1150" s="150">
        <v>2.5000000000000001E-2</v>
      </c>
      <c r="I1150" s="151">
        <v>20</v>
      </c>
      <c r="J1150" s="151">
        <v>0.5</v>
      </c>
    </row>
    <row r="1151" spans="1:10" ht="51" x14ac:dyDescent="0.25">
      <c r="A1151" s="155" t="s">
        <v>950</v>
      </c>
      <c r="B1151" s="148" t="s">
        <v>2195</v>
      </c>
      <c r="C1151" s="155" t="s">
        <v>8</v>
      </c>
      <c r="D1151" s="155" t="s">
        <v>549</v>
      </c>
      <c r="E1151" s="185" t="s">
        <v>1808</v>
      </c>
      <c r="F1151" s="185"/>
      <c r="G1151" s="149" t="s">
        <v>198</v>
      </c>
      <c r="H1151" s="150">
        <v>0.54300000000000004</v>
      </c>
      <c r="I1151" s="151">
        <v>0.22</v>
      </c>
      <c r="J1151" s="151">
        <v>0.11</v>
      </c>
    </row>
    <row r="1152" spans="1:10" x14ac:dyDescent="0.25">
      <c r="A1152" s="156"/>
      <c r="B1152" s="156"/>
      <c r="C1152" s="156"/>
      <c r="D1152" s="156"/>
      <c r="E1152" s="156" t="s">
        <v>1792</v>
      </c>
      <c r="F1152" s="146">
        <v>1.3</v>
      </c>
      <c r="G1152" s="156" t="s">
        <v>1793</v>
      </c>
      <c r="H1152" s="146">
        <v>0</v>
      </c>
      <c r="I1152" s="156" t="s">
        <v>1794</v>
      </c>
      <c r="J1152" s="146">
        <v>1.3</v>
      </c>
    </row>
    <row r="1153" spans="1:10" ht="13.5" thickBot="1" x14ac:dyDescent="0.3">
      <c r="A1153" s="156"/>
      <c r="B1153" s="156"/>
      <c r="C1153" s="156"/>
      <c r="D1153" s="156"/>
      <c r="E1153" s="156" t="s">
        <v>1795</v>
      </c>
      <c r="F1153" s="146">
        <v>0</v>
      </c>
      <c r="G1153" s="156"/>
      <c r="H1153" s="181" t="s">
        <v>1796</v>
      </c>
      <c r="I1153" s="181"/>
      <c r="J1153" s="146">
        <v>13.93</v>
      </c>
    </row>
    <row r="1154" spans="1:10" ht="13.5" thickTop="1" x14ac:dyDescent="0.25">
      <c r="A1154" s="147"/>
      <c r="B1154" s="147"/>
      <c r="C1154" s="147"/>
      <c r="D1154" s="147"/>
      <c r="E1154" s="147"/>
      <c r="F1154" s="147"/>
      <c r="G1154" s="147"/>
      <c r="H1154" s="147"/>
      <c r="I1154" s="147"/>
      <c r="J1154" s="147"/>
    </row>
    <row r="1155" spans="1:10" x14ac:dyDescent="0.25">
      <c r="A1155" s="157" t="s">
        <v>2228</v>
      </c>
      <c r="B1155" s="152" t="s">
        <v>1775</v>
      </c>
      <c r="C1155" s="157" t="s">
        <v>1776</v>
      </c>
      <c r="D1155" s="157" t="s">
        <v>1777</v>
      </c>
      <c r="E1155" s="186" t="s">
        <v>1778</v>
      </c>
      <c r="F1155" s="186"/>
      <c r="G1155" s="153" t="s">
        <v>1779</v>
      </c>
      <c r="H1155" s="152" t="s">
        <v>1780</v>
      </c>
      <c r="I1155" s="152" t="s">
        <v>1781</v>
      </c>
      <c r="J1155" s="152" t="s">
        <v>89</v>
      </c>
    </row>
    <row r="1156" spans="1:10" ht="51" x14ac:dyDescent="0.25">
      <c r="A1156" s="158" t="s">
        <v>1461</v>
      </c>
      <c r="B1156" s="138" t="s">
        <v>1601</v>
      </c>
      <c r="C1156" s="158" t="s">
        <v>8</v>
      </c>
      <c r="D1156" s="158" t="s">
        <v>652</v>
      </c>
      <c r="E1156" s="187" t="s">
        <v>2219</v>
      </c>
      <c r="F1156" s="187"/>
      <c r="G1156" s="139" t="s">
        <v>43</v>
      </c>
      <c r="H1156" s="140">
        <v>1</v>
      </c>
      <c r="I1156" s="141">
        <v>11.37</v>
      </c>
      <c r="J1156" s="141">
        <v>11.37</v>
      </c>
    </row>
    <row r="1157" spans="1:10" ht="38.25" x14ac:dyDescent="0.25">
      <c r="A1157" s="154" t="s">
        <v>949</v>
      </c>
      <c r="B1157" s="142" t="s">
        <v>2205</v>
      </c>
      <c r="C1157" s="154" t="s">
        <v>8</v>
      </c>
      <c r="D1157" s="154" t="s">
        <v>286</v>
      </c>
      <c r="E1157" s="188" t="s">
        <v>1815</v>
      </c>
      <c r="F1157" s="188"/>
      <c r="G1157" s="143" t="s">
        <v>43</v>
      </c>
      <c r="H1157" s="144">
        <v>1</v>
      </c>
      <c r="I1157" s="145">
        <v>10.130000000000001</v>
      </c>
      <c r="J1157" s="145">
        <v>10.130000000000001</v>
      </c>
    </row>
    <row r="1158" spans="1:10" ht="25.5" x14ac:dyDescent="0.25">
      <c r="A1158" s="154" t="s">
        <v>949</v>
      </c>
      <c r="B1158" s="142" t="s">
        <v>2192</v>
      </c>
      <c r="C1158" s="154" t="s">
        <v>8</v>
      </c>
      <c r="D1158" s="154" t="s">
        <v>464</v>
      </c>
      <c r="E1158" s="188" t="s">
        <v>1784</v>
      </c>
      <c r="F1158" s="188"/>
      <c r="G1158" s="143" t="s">
        <v>65</v>
      </c>
      <c r="H1158" s="144">
        <v>3.3500000000000002E-2</v>
      </c>
      <c r="I1158" s="145">
        <v>20.97</v>
      </c>
      <c r="J1158" s="145">
        <v>0.7</v>
      </c>
    </row>
    <row r="1159" spans="1:10" ht="38.25" x14ac:dyDescent="0.25">
      <c r="A1159" s="155" t="s">
        <v>950</v>
      </c>
      <c r="B1159" s="148" t="s">
        <v>2194</v>
      </c>
      <c r="C1159" s="155" t="s">
        <v>8</v>
      </c>
      <c r="D1159" s="155" t="s">
        <v>490</v>
      </c>
      <c r="E1159" s="185" t="s">
        <v>1808</v>
      </c>
      <c r="F1159" s="185"/>
      <c r="G1159" s="149" t="s">
        <v>43</v>
      </c>
      <c r="H1159" s="150">
        <v>2.5000000000000001E-2</v>
      </c>
      <c r="I1159" s="151">
        <v>20</v>
      </c>
      <c r="J1159" s="151">
        <v>0.5</v>
      </c>
    </row>
    <row r="1160" spans="1:10" ht="51" x14ac:dyDescent="0.25">
      <c r="A1160" s="155" t="s">
        <v>950</v>
      </c>
      <c r="B1160" s="148" t="s">
        <v>2195</v>
      </c>
      <c r="C1160" s="155" t="s">
        <v>8</v>
      </c>
      <c r="D1160" s="155" t="s">
        <v>549</v>
      </c>
      <c r="E1160" s="185" t="s">
        <v>1808</v>
      </c>
      <c r="F1160" s="185"/>
      <c r="G1160" s="149" t="s">
        <v>198</v>
      </c>
      <c r="H1160" s="150">
        <v>0.21199999999999999</v>
      </c>
      <c r="I1160" s="151">
        <v>0.22</v>
      </c>
      <c r="J1160" s="151">
        <v>0.04</v>
      </c>
    </row>
    <row r="1161" spans="1:10" x14ac:dyDescent="0.25">
      <c r="A1161" s="156"/>
      <c r="B1161" s="156"/>
      <c r="C1161" s="156"/>
      <c r="D1161" s="156"/>
      <c r="E1161" s="156" t="s">
        <v>1792</v>
      </c>
      <c r="F1161" s="146">
        <v>0.57999999999999996</v>
      </c>
      <c r="G1161" s="156" t="s">
        <v>1793</v>
      </c>
      <c r="H1161" s="146">
        <v>0</v>
      </c>
      <c r="I1161" s="156" t="s">
        <v>1794</v>
      </c>
      <c r="J1161" s="146">
        <v>0.57999999999999996</v>
      </c>
    </row>
    <row r="1162" spans="1:10" ht="13.5" thickBot="1" x14ac:dyDescent="0.3">
      <c r="A1162" s="156"/>
      <c r="B1162" s="156"/>
      <c r="C1162" s="156"/>
      <c r="D1162" s="156"/>
      <c r="E1162" s="156" t="s">
        <v>1795</v>
      </c>
      <c r="F1162" s="146">
        <v>0</v>
      </c>
      <c r="G1162" s="156"/>
      <c r="H1162" s="181" t="s">
        <v>1796</v>
      </c>
      <c r="I1162" s="181"/>
      <c r="J1162" s="146">
        <v>11.37</v>
      </c>
    </row>
    <row r="1163" spans="1:10" ht="13.5" thickTop="1" x14ac:dyDescent="0.25">
      <c r="A1163" s="147"/>
      <c r="B1163" s="147"/>
      <c r="C1163" s="147"/>
      <c r="D1163" s="147"/>
      <c r="E1163" s="147"/>
      <c r="F1163" s="147"/>
      <c r="G1163" s="147"/>
      <c r="H1163" s="147"/>
      <c r="I1163" s="147"/>
      <c r="J1163" s="147"/>
    </row>
    <row r="1164" spans="1:10" x14ac:dyDescent="0.25">
      <c r="A1164" s="157" t="s">
        <v>2229</v>
      </c>
      <c r="B1164" s="152" t="s">
        <v>1775</v>
      </c>
      <c r="C1164" s="157" t="s">
        <v>1776</v>
      </c>
      <c r="D1164" s="157" t="s">
        <v>1777</v>
      </c>
      <c r="E1164" s="186" t="s">
        <v>1778</v>
      </c>
      <c r="F1164" s="186"/>
      <c r="G1164" s="153" t="s">
        <v>1779</v>
      </c>
      <c r="H1164" s="152" t="s">
        <v>1780</v>
      </c>
      <c r="I1164" s="152" t="s">
        <v>1781</v>
      </c>
      <c r="J1164" s="152" t="s">
        <v>89</v>
      </c>
    </row>
    <row r="1165" spans="1:10" ht="51" x14ac:dyDescent="0.25">
      <c r="A1165" s="158" t="s">
        <v>1461</v>
      </c>
      <c r="B1165" s="138" t="s">
        <v>1602</v>
      </c>
      <c r="C1165" s="158" t="s">
        <v>8</v>
      </c>
      <c r="D1165" s="158" t="s">
        <v>653</v>
      </c>
      <c r="E1165" s="187" t="s">
        <v>2219</v>
      </c>
      <c r="F1165" s="187"/>
      <c r="G1165" s="139" t="s">
        <v>951</v>
      </c>
      <c r="H1165" s="140">
        <v>1</v>
      </c>
      <c r="I1165" s="141">
        <v>681.6</v>
      </c>
      <c r="J1165" s="141">
        <v>681.6</v>
      </c>
    </row>
    <row r="1166" spans="1:10" ht="51" x14ac:dyDescent="0.25">
      <c r="A1166" s="154" t="s">
        <v>949</v>
      </c>
      <c r="B1166" s="142" t="s">
        <v>2207</v>
      </c>
      <c r="C1166" s="154" t="s">
        <v>8</v>
      </c>
      <c r="D1166" s="154" t="s">
        <v>184</v>
      </c>
      <c r="E1166" s="188" t="s">
        <v>1811</v>
      </c>
      <c r="F1166" s="188"/>
      <c r="G1166" s="143" t="s">
        <v>185</v>
      </c>
      <c r="H1166" s="144">
        <v>0.122</v>
      </c>
      <c r="I1166" s="145">
        <v>1.22</v>
      </c>
      <c r="J1166" s="145">
        <v>0.14000000000000001</v>
      </c>
    </row>
    <row r="1167" spans="1:10" ht="51" x14ac:dyDescent="0.25">
      <c r="A1167" s="154" t="s">
        <v>949</v>
      </c>
      <c r="B1167" s="142" t="s">
        <v>2208</v>
      </c>
      <c r="C1167" s="154" t="s">
        <v>8</v>
      </c>
      <c r="D1167" s="154" t="s">
        <v>186</v>
      </c>
      <c r="E1167" s="188" t="s">
        <v>1811</v>
      </c>
      <c r="F1167" s="188"/>
      <c r="G1167" s="143" t="s">
        <v>187</v>
      </c>
      <c r="H1167" s="144">
        <v>0.14910000000000001</v>
      </c>
      <c r="I1167" s="145">
        <v>0.44</v>
      </c>
      <c r="J1167" s="145">
        <v>0.06</v>
      </c>
    </row>
    <row r="1168" spans="1:10" ht="25.5" x14ac:dyDescent="0.25">
      <c r="A1168" s="154" t="s">
        <v>949</v>
      </c>
      <c r="B1168" s="142" t="s">
        <v>2084</v>
      </c>
      <c r="C1168" s="154" t="s">
        <v>8</v>
      </c>
      <c r="D1168" s="154" t="s">
        <v>183</v>
      </c>
      <c r="E1168" s="188" t="s">
        <v>1784</v>
      </c>
      <c r="F1168" s="188"/>
      <c r="G1168" s="143" t="s">
        <v>65</v>
      </c>
      <c r="H1168" s="144">
        <v>1.0844</v>
      </c>
      <c r="I1168" s="145">
        <v>21.1</v>
      </c>
      <c r="J1168" s="145">
        <v>22.88</v>
      </c>
    </row>
    <row r="1169" spans="1:10" ht="51" x14ac:dyDescent="0.25">
      <c r="A1169" s="155" t="s">
        <v>950</v>
      </c>
      <c r="B1169" s="148" t="s">
        <v>2217</v>
      </c>
      <c r="C1169" s="155" t="s">
        <v>8</v>
      </c>
      <c r="D1169" s="155" t="s">
        <v>527</v>
      </c>
      <c r="E1169" s="185" t="s">
        <v>1808</v>
      </c>
      <c r="F1169" s="185"/>
      <c r="G1169" s="149" t="s">
        <v>951</v>
      </c>
      <c r="H1169" s="150">
        <v>1.103</v>
      </c>
      <c r="I1169" s="151">
        <v>597.03</v>
      </c>
      <c r="J1169" s="151">
        <v>658.52</v>
      </c>
    </row>
    <row r="1170" spans="1:10" x14ac:dyDescent="0.25">
      <c r="A1170" s="156"/>
      <c r="B1170" s="156"/>
      <c r="C1170" s="156"/>
      <c r="D1170" s="156"/>
      <c r="E1170" s="156" t="s">
        <v>1792</v>
      </c>
      <c r="F1170" s="146">
        <v>17.559999999999999</v>
      </c>
      <c r="G1170" s="156" t="s">
        <v>1793</v>
      </c>
      <c r="H1170" s="146">
        <v>0</v>
      </c>
      <c r="I1170" s="156" t="s">
        <v>1794</v>
      </c>
      <c r="J1170" s="146">
        <v>17.559999999999999</v>
      </c>
    </row>
    <row r="1171" spans="1:10" ht="13.5" thickBot="1" x14ac:dyDescent="0.3">
      <c r="A1171" s="156"/>
      <c r="B1171" s="156"/>
      <c r="C1171" s="156"/>
      <c r="D1171" s="156"/>
      <c r="E1171" s="156" t="s">
        <v>1795</v>
      </c>
      <c r="F1171" s="146">
        <v>0</v>
      </c>
      <c r="G1171" s="156"/>
      <c r="H1171" s="181" t="s">
        <v>1796</v>
      </c>
      <c r="I1171" s="181"/>
      <c r="J1171" s="146">
        <v>681.6</v>
      </c>
    </row>
    <row r="1172" spans="1:10" ht="13.5" thickTop="1" x14ac:dyDescent="0.25">
      <c r="A1172" s="147"/>
      <c r="B1172" s="147"/>
      <c r="C1172" s="147"/>
      <c r="D1172" s="147"/>
      <c r="E1172" s="147"/>
      <c r="F1172" s="147"/>
      <c r="G1172" s="147"/>
      <c r="H1172" s="147"/>
      <c r="I1172" s="147"/>
      <c r="J1172" s="147"/>
    </row>
    <row r="1173" spans="1:10" x14ac:dyDescent="0.25">
      <c r="A1173" s="157" t="s">
        <v>2230</v>
      </c>
      <c r="B1173" s="152" t="s">
        <v>1775</v>
      </c>
      <c r="C1173" s="157" t="s">
        <v>1776</v>
      </c>
      <c r="D1173" s="157" t="s">
        <v>1777</v>
      </c>
      <c r="E1173" s="186" t="s">
        <v>1778</v>
      </c>
      <c r="F1173" s="186"/>
      <c r="G1173" s="153" t="s">
        <v>1779</v>
      </c>
      <c r="H1173" s="152" t="s">
        <v>1780</v>
      </c>
      <c r="I1173" s="152" t="s">
        <v>1781</v>
      </c>
      <c r="J1173" s="152" t="s">
        <v>89</v>
      </c>
    </row>
    <row r="1174" spans="1:10" ht="51" x14ac:dyDescent="0.25">
      <c r="A1174" s="158" t="s">
        <v>1461</v>
      </c>
      <c r="B1174" s="138" t="s">
        <v>1603</v>
      </c>
      <c r="C1174" s="158" t="s">
        <v>8</v>
      </c>
      <c r="D1174" s="158" t="s">
        <v>673</v>
      </c>
      <c r="E1174" s="187" t="s">
        <v>1815</v>
      </c>
      <c r="F1174" s="187"/>
      <c r="G1174" s="139" t="s">
        <v>763</v>
      </c>
      <c r="H1174" s="140">
        <v>1</v>
      </c>
      <c r="I1174" s="141">
        <v>242</v>
      </c>
      <c r="J1174" s="141">
        <v>242</v>
      </c>
    </row>
    <row r="1175" spans="1:10" ht="51" x14ac:dyDescent="0.25">
      <c r="A1175" s="154" t="s">
        <v>949</v>
      </c>
      <c r="B1175" s="142" t="s">
        <v>1810</v>
      </c>
      <c r="C1175" s="154" t="s">
        <v>8</v>
      </c>
      <c r="D1175" s="154" t="s">
        <v>248</v>
      </c>
      <c r="E1175" s="188" t="s">
        <v>1811</v>
      </c>
      <c r="F1175" s="188"/>
      <c r="G1175" s="143" t="s">
        <v>185</v>
      </c>
      <c r="H1175" s="144">
        <v>7.2999999999999995E-2</v>
      </c>
      <c r="I1175" s="145">
        <v>17.52</v>
      </c>
      <c r="J1175" s="145">
        <v>1.27</v>
      </c>
    </row>
    <row r="1176" spans="1:10" ht="51" x14ac:dyDescent="0.25">
      <c r="A1176" s="154" t="s">
        <v>949</v>
      </c>
      <c r="B1176" s="142" t="s">
        <v>1812</v>
      </c>
      <c r="C1176" s="154" t="s">
        <v>8</v>
      </c>
      <c r="D1176" s="154" t="s">
        <v>264</v>
      </c>
      <c r="E1176" s="188" t="s">
        <v>1811</v>
      </c>
      <c r="F1176" s="188"/>
      <c r="G1176" s="143" t="s">
        <v>187</v>
      </c>
      <c r="H1176" s="144">
        <v>0.124</v>
      </c>
      <c r="I1176" s="145">
        <v>16.21</v>
      </c>
      <c r="J1176" s="145">
        <v>2.0099999999999998</v>
      </c>
    </row>
    <row r="1177" spans="1:10" ht="25.5" x14ac:dyDescent="0.25">
      <c r="A1177" s="154" t="s">
        <v>949</v>
      </c>
      <c r="B1177" s="142" t="s">
        <v>1816</v>
      </c>
      <c r="C1177" s="154" t="s">
        <v>8</v>
      </c>
      <c r="D1177" s="154" t="s">
        <v>207</v>
      </c>
      <c r="E1177" s="188" t="s">
        <v>1784</v>
      </c>
      <c r="F1177" s="188"/>
      <c r="G1177" s="143" t="s">
        <v>65</v>
      </c>
      <c r="H1177" s="144">
        <v>0.19700000000000001</v>
      </c>
      <c r="I1177" s="145">
        <v>17.75</v>
      </c>
      <c r="J1177" s="145">
        <v>3.49</v>
      </c>
    </row>
    <row r="1178" spans="1:10" ht="25.5" x14ac:dyDescent="0.25">
      <c r="A1178" s="154" t="s">
        <v>949</v>
      </c>
      <c r="B1178" s="142" t="s">
        <v>1817</v>
      </c>
      <c r="C1178" s="154" t="s">
        <v>8</v>
      </c>
      <c r="D1178" s="154" t="s">
        <v>168</v>
      </c>
      <c r="E1178" s="188" t="s">
        <v>1784</v>
      </c>
      <c r="F1178" s="188"/>
      <c r="G1178" s="143" t="s">
        <v>65</v>
      </c>
      <c r="H1178" s="144">
        <v>0.98499999999999999</v>
      </c>
      <c r="I1178" s="145">
        <v>20.85</v>
      </c>
      <c r="J1178" s="145">
        <v>20.53</v>
      </c>
    </row>
    <row r="1179" spans="1:10" ht="25.5" x14ac:dyDescent="0.25">
      <c r="A1179" s="155" t="s">
        <v>950</v>
      </c>
      <c r="B1179" s="148" t="s">
        <v>2184</v>
      </c>
      <c r="C1179" s="155" t="s">
        <v>8</v>
      </c>
      <c r="D1179" s="155" t="s">
        <v>602</v>
      </c>
      <c r="E1179" s="185" t="s">
        <v>1808</v>
      </c>
      <c r="F1179" s="185"/>
      <c r="G1179" s="149" t="s">
        <v>43</v>
      </c>
      <c r="H1179" s="150">
        <v>7.1999999999999995E-2</v>
      </c>
      <c r="I1179" s="151">
        <v>26.62</v>
      </c>
      <c r="J1179" s="151">
        <v>1.91</v>
      </c>
    </row>
    <row r="1180" spans="1:10" ht="25.5" x14ac:dyDescent="0.25">
      <c r="A1180" s="155" t="s">
        <v>950</v>
      </c>
      <c r="B1180" s="148" t="s">
        <v>2186</v>
      </c>
      <c r="C1180" s="155" t="s">
        <v>8</v>
      </c>
      <c r="D1180" s="155" t="s">
        <v>614</v>
      </c>
      <c r="E1180" s="185" t="s">
        <v>1808</v>
      </c>
      <c r="F1180" s="185"/>
      <c r="G1180" s="149" t="s">
        <v>12</v>
      </c>
      <c r="H1180" s="150">
        <v>4.5759999999999996</v>
      </c>
      <c r="I1180" s="151">
        <v>3.14</v>
      </c>
      <c r="J1180" s="151">
        <v>14.36</v>
      </c>
    </row>
    <row r="1181" spans="1:10" ht="38.25" x14ac:dyDescent="0.25">
      <c r="A1181" s="155" t="s">
        <v>950</v>
      </c>
      <c r="B1181" s="148" t="s">
        <v>2187</v>
      </c>
      <c r="C1181" s="155" t="s">
        <v>8</v>
      </c>
      <c r="D1181" s="155" t="s">
        <v>627</v>
      </c>
      <c r="E1181" s="185" t="s">
        <v>1808</v>
      </c>
      <c r="F1181" s="185"/>
      <c r="G1181" s="149" t="s">
        <v>12</v>
      </c>
      <c r="H1181" s="150">
        <v>9.2509999999999994</v>
      </c>
      <c r="I1181" s="151">
        <v>21.45</v>
      </c>
      <c r="J1181" s="151">
        <v>198.43</v>
      </c>
    </row>
    <row r="1182" spans="1:10" x14ac:dyDescent="0.25">
      <c r="A1182" s="156"/>
      <c r="B1182" s="156"/>
      <c r="C1182" s="156"/>
      <c r="D1182" s="156"/>
      <c r="E1182" s="156" t="s">
        <v>1792</v>
      </c>
      <c r="F1182" s="146">
        <v>20.77</v>
      </c>
      <c r="G1182" s="156" t="s">
        <v>1793</v>
      </c>
      <c r="H1182" s="146">
        <v>0</v>
      </c>
      <c r="I1182" s="156" t="s">
        <v>1794</v>
      </c>
      <c r="J1182" s="146">
        <v>20.77</v>
      </c>
    </row>
    <row r="1183" spans="1:10" ht="13.5" thickBot="1" x14ac:dyDescent="0.3">
      <c r="A1183" s="156"/>
      <c r="B1183" s="156"/>
      <c r="C1183" s="156"/>
      <c r="D1183" s="156"/>
      <c r="E1183" s="156" t="s">
        <v>1795</v>
      </c>
      <c r="F1183" s="146">
        <v>0</v>
      </c>
      <c r="G1183" s="156"/>
      <c r="H1183" s="181" t="s">
        <v>1796</v>
      </c>
      <c r="I1183" s="181"/>
      <c r="J1183" s="146">
        <v>242</v>
      </c>
    </row>
    <row r="1184" spans="1:10" ht="13.5" thickTop="1" x14ac:dyDescent="0.25">
      <c r="A1184" s="147"/>
      <c r="B1184" s="147"/>
      <c r="C1184" s="147"/>
      <c r="D1184" s="147"/>
      <c r="E1184" s="147"/>
      <c r="F1184" s="147"/>
      <c r="G1184" s="147"/>
      <c r="H1184" s="147"/>
      <c r="I1184" s="147"/>
      <c r="J1184" s="147"/>
    </row>
    <row r="1185" spans="1:10" x14ac:dyDescent="0.25">
      <c r="A1185" s="157" t="s">
        <v>2231</v>
      </c>
      <c r="B1185" s="152" t="s">
        <v>1775</v>
      </c>
      <c r="C1185" s="157" t="s">
        <v>1776</v>
      </c>
      <c r="D1185" s="157" t="s">
        <v>1777</v>
      </c>
      <c r="E1185" s="186" t="s">
        <v>1778</v>
      </c>
      <c r="F1185" s="186"/>
      <c r="G1185" s="153" t="s">
        <v>1779</v>
      </c>
      <c r="H1185" s="152" t="s">
        <v>1780</v>
      </c>
      <c r="I1185" s="152" t="s">
        <v>1781</v>
      </c>
      <c r="J1185" s="152" t="s">
        <v>89</v>
      </c>
    </row>
    <row r="1186" spans="1:10" ht="63.75" x14ac:dyDescent="0.25">
      <c r="A1186" s="158" t="s">
        <v>1461</v>
      </c>
      <c r="B1186" s="138" t="s">
        <v>1604</v>
      </c>
      <c r="C1186" s="158" t="s">
        <v>8</v>
      </c>
      <c r="D1186" s="158" t="s">
        <v>674</v>
      </c>
      <c r="E1186" s="187" t="s">
        <v>1815</v>
      </c>
      <c r="F1186" s="187"/>
      <c r="G1186" s="139" t="s">
        <v>43</v>
      </c>
      <c r="H1186" s="140">
        <v>1</v>
      </c>
      <c r="I1186" s="141">
        <v>17.45</v>
      </c>
      <c r="J1186" s="141">
        <v>17.45</v>
      </c>
    </row>
    <row r="1187" spans="1:10" ht="38.25" x14ac:dyDescent="0.25">
      <c r="A1187" s="154" t="s">
        <v>949</v>
      </c>
      <c r="B1187" s="142" t="s">
        <v>2232</v>
      </c>
      <c r="C1187" s="154" t="s">
        <v>8</v>
      </c>
      <c r="D1187" s="154" t="s">
        <v>287</v>
      </c>
      <c r="E1187" s="188" t="s">
        <v>1815</v>
      </c>
      <c r="F1187" s="188"/>
      <c r="G1187" s="143" t="s">
        <v>43</v>
      </c>
      <c r="H1187" s="144">
        <v>1</v>
      </c>
      <c r="I1187" s="145">
        <v>12.69</v>
      </c>
      <c r="J1187" s="145">
        <v>12.69</v>
      </c>
    </row>
    <row r="1188" spans="1:10" ht="25.5" x14ac:dyDescent="0.25">
      <c r="A1188" s="154" t="s">
        <v>949</v>
      </c>
      <c r="B1188" s="142" t="s">
        <v>2193</v>
      </c>
      <c r="C1188" s="154" t="s">
        <v>8</v>
      </c>
      <c r="D1188" s="154" t="s">
        <v>462</v>
      </c>
      <c r="E1188" s="188" t="s">
        <v>1784</v>
      </c>
      <c r="F1188" s="188"/>
      <c r="G1188" s="143" t="s">
        <v>65</v>
      </c>
      <c r="H1188" s="144">
        <v>2.8000000000000001E-2</v>
      </c>
      <c r="I1188" s="145">
        <v>16.84</v>
      </c>
      <c r="J1188" s="145">
        <v>0.47</v>
      </c>
    </row>
    <row r="1189" spans="1:10" ht="25.5" x14ac:dyDescent="0.25">
      <c r="A1189" s="154" t="s">
        <v>949</v>
      </c>
      <c r="B1189" s="142" t="s">
        <v>2192</v>
      </c>
      <c r="C1189" s="154" t="s">
        <v>8</v>
      </c>
      <c r="D1189" s="154" t="s">
        <v>464</v>
      </c>
      <c r="E1189" s="188" t="s">
        <v>1784</v>
      </c>
      <c r="F1189" s="188"/>
      <c r="G1189" s="143" t="s">
        <v>65</v>
      </c>
      <c r="H1189" s="144">
        <v>0.17499999999999999</v>
      </c>
      <c r="I1189" s="145">
        <v>20.97</v>
      </c>
      <c r="J1189" s="145">
        <v>3.66</v>
      </c>
    </row>
    <row r="1190" spans="1:10" ht="38.25" x14ac:dyDescent="0.25">
      <c r="A1190" s="155" t="s">
        <v>950</v>
      </c>
      <c r="B1190" s="148" t="s">
        <v>2194</v>
      </c>
      <c r="C1190" s="155" t="s">
        <v>8</v>
      </c>
      <c r="D1190" s="155" t="s">
        <v>490</v>
      </c>
      <c r="E1190" s="185" t="s">
        <v>1808</v>
      </c>
      <c r="F1190" s="185"/>
      <c r="G1190" s="149" t="s">
        <v>43</v>
      </c>
      <c r="H1190" s="150">
        <v>2.5000000000000001E-2</v>
      </c>
      <c r="I1190" s="151">
        <v>20</v>
      </c>
      <c r="J1190" s="151">
        <v>0.5</v>
      </c>
    </row>
    <row r="1191" spans="1:10" ht="51" x14ac:dyDescent="0.25">
      <c r="A1191" s="155" t="s">
        <v>950</v>
      </c>
      <c r="B1191" s="148" t="s">
        <v>2195</v>
      </c>
      <c r="C1191" s="155" t="s">
        <v>8</v>
      </c>
      <c r="D1191" s="155" t="s">
        <v>549</v>
      </c>
      <c r="E1191" s="185" t="s">
        <v>1808</v>
      </c>
      <c r="F1191" s="185"/>
      <c r="G1191" s="149" t="s">
        <v>198</v>
      </c>
      <c r="H1191" s="150">
        <v>0.61299999999999999</v>
      </c>
      <c r="I1191" s="151">
        <v>0.22</v>
      </c>
      <c r="J1191" s="151">
        <v>0.13</v>
      </c>
    </row>
    <row r="1192" spans="1:10" x14ac:dyDescent="0.25">
      <c r="A1192" s="156"/>
      <c r="B1192" s="156"/>
      <c r="C1192" s="156"/>
      <c r="D1192" s="156"/>
      <c r="E1192" s="156" t="s">
        <v>1792</v>
      </c>
      <c r="F1192" s="146">
        <v>3.42</v>
      </c>
      <c r="G1192" s="156" t="s">
        <v>1793</v>
      </c>
      <c r="H1192" s="146">
        <v>0</v>
      </c>
      <c r="I1192" s="156" t="s">
        <v>1794</v>
      </c>
      <c r="J1192" s="146">
        <v>3.42</v>
      </c>
    </row>
    <row r="1193" spans="1:10" ht="13.5" thickBot="1" x14ac:dyDescent="0.3">
      <c r="A1193" s="156"/>
      <c r="B1193" s="156"/>
      <c r="C1193" s="156"/>
      <c r="D1193" s="156"/>
      <c r="E1193" s="156" t="s">
        <v>1795</v>
      </c>
      <c r="F1193" s="146">
        <v>0</v>
      </c>
      <c r="G1193" s="156"/>
      <c r="H1193" s="181" t="s">
        <v>1796</v>
      </c>
      <c r="I1193" s="181"/>
      <c r="J1193" s="146">
        <v>17.45</v>
      </c>
    </row>
    <row r="1194" spans="1:10" ht="13.5" thickTop="1" x14ac:dyDescent="0.25">
      <c r="A1194" s="147"/>
      <c r="B1194" s="147"/>
      <c r="C1194" s="147"/>
      <c r="D1194" s="147"/>
      <c r="E1194" s="147"/>
      <c r="F1194" s="147"/>
      <c r="G1194" s="147"/>
      <c r="H1194" s="147"/>
      <c r="I1194" s="147"/>
      <c r="J1194" s="147"/>
    </row>
    <row r="1195" spans="1:10" x14ac:dyDescent="0.25">
      <c r="A1195" s="157" t="s">
        <v>2233</v>
      </c>
      <c r="B1195" s="152" t="s">
        <v>1775</v>
      </c>
      <c r="C1195" s="157" t="s">
        <v>1776</v>
      </c>
      <c r="D1195" s="157" t="s">
        <v>1777</v>
      </c>
      <c r="E1195" s="186" t="s">
        <v>1778</v>
      </c>
      <c r="F1195" s="186"/>
      <c r="G1195" s="153" t="s">
        <v>1779</v>
      </c>
      <c r="H1195" s="152" t="s">
        <v>1780</v>
      </c>
      <c r="I1195" s="152" t="s">
        <v>1781</v>
      </c>
      <c r="J1195" s="152" t="s">
        <v>89</v>
      </c>
    </row>
    <row r="1196" spans="1:10" ht="63.75" x14ac:dyDescent="0.25">
      <c r="A1196" s="158" t="s">
        <v>1461</v>
      </c>
      <c r="B1196" s="138" t="s">
        <v>1605</v>
      </c>
      <c r="C1196" s="158" t="s">
        <v>8</v>
      </c>
      <c r="D1196" s="158" t="s">
        <v>671</v>
      </c>
      <c r="E1196" s="187" t="s">
        <v>1815</v>
      </c>
      <c r="F1196" s="187"/>
      <c r="G1196" s="139" t="s">
        <v>763</v>
      </c>
      <c r="H1196" s="140">
        <v>1</v>
      </c>
      <c r="I1196" s="141">
        <v>98.66</v>
      </c>
      <c r="J1196" s="141">
        <v>98.66</v>
      </c>
    </row>
    <row r="1197" spans="1:10" ht="38.25" x14ac:dyDescent="0.25">
      <c r="A1197" s="154" t="s">
        <v>949</v>
      </c>
      <c r="B1197" s="142" t="s">
        <v>2234</v>
      </c>
      <c r="C1197" s="154" t="s">
        <v>8</v>
      </c>
      <c r="D1197" s="154" t="s">
        <v>668</v>
      </c>
      <c r="E1197" s="188" t="s">
        <v>1815</v>
      </c>
      <c r="F1197" s="188"/>
      <c r="G1197" s="143" t="s">
        <v>763</v>
      </c>
      <c r="H1197" s="144">
        <v>0.27500000000000002</v>
      </c>
      <c r="I1197" s="145">
        <v>175.81</v>
      </c>
      <c r="J1197" s="145">
        <v>48.34</v>
      </c>
    </row>
    <row r="1198" spans="1:10" ht="25.5" x14ac:dyDescent="0.25">
      <c r="A1198" s="154" t="s">
        <v>949</v>
      </c>
      <c r="B1198" s="142" t="s">
        <v>1816</v>
      </c>
      <c r="C1198" s="154" t="s">
        <v>8</v>
      </c>
      <c r="D1198" s="154" t="s">
        <v>207</v>
      </c>
      <c r="E1198" s="188" t="s">
        <v>1784</v>
      </c>
      <c r="F1198" s="188"/>
      <c r="G1198" s="143" t="s">
        <v>65</v>
      </c>
      <c r="H1198" s="144">
        <v>0.376</v>
      </c>
      <c r="I1198" s="145">
        <v>17.75</v>
      </c>
      <c r="J1198" s="145">
        <v>6.67</v>
      </c>
    </row>
    <row r="1199" spans="1:10" ht="25.5" x14ac:dyDescent="0.25">
      <c r="A1199" s="154" t="s">
        <v>949</v>
      </c>
      <c r="B1199" s="142" t="s">
        <v>1817</v>
      </c>
      <c r="C1199" s="154" t="s">
        <v>8</v>
      </c>
      <c r="D1199" s="154" t="s">
        <v>168</v>
      </c>
      <c r="E1199" s="188" t="s">
        <v>1784</v>
      </c>
      <c r="F1199" s="188"/>
      <c r="G1199" s="143" t="s">
        <v>65</v>
      </c>
      <c r="H1199" s="144">
        <v>2.052</v>
      </c>
      <c r="I1199" s="145">
        <v>20.85</v>
      </c>
      <c r="J1199" s="145">
        <v>42.78</v>
      </c>
    </row>
    <row r="1200" spans="1:10" ht="38.25" x14ac:dyDescent="0.25">
      <c r="A1200" s="155" t="s">
        <v>950</v>
      </c>
      <c r="B1200" s="148" t="s">
        <v>2182</v>
      </c>
      <c r="C1200" s="155" t="s">
        <v>8</v>
      </c>
      <c r="D1200" s="155" t="s">
        <v>534</v>
      </c>
      <c r="E1200" s="185" t="s">
        <v>1808</v>
      </c>
      <c r="F1200" s="185"/>
      <c r="G1200" s="149" t="s">
        <v>459</v>
      </c>
      <c r="H1200" s="150">
        <v>1.7000000000000001E-2</v>
      </c>
      <c r="I1200" s="151">
        <v>5.24</v>
      </c>
      <c r="J1200" s="151">
        <v>0.08</v>
      </c>
    </row>
    <row r="1201" spans="1:10" ht="25.5" x14ac:dyDescent="0.25">
      <c r="A1201" s="155" t="s">
        <v>950</v>
      </c>
      <c r="B1201" s="148" t="s">
        <v>2185</v>
      </c>
      <c r="C1201" s="155" t="s">
        <v>8</v>
      </c>
      <c r="D1201" s="155" t="s">
        <v>601</v>
      </c>
      <c r="E1201" s="185" t="s">
        <v>1808</v>
      </c>
      <c r="F1201" s="185"/>
      <c r="G1201" s="149" t="s">
        <v>43</v>
      </c>
      <c r="H1201" s="150">
        <v>2.7E-2</v>
      </c>
      <c r="I1201" s="151">
        <v>29.33</v>
      </c>
      <c r="J1201" s="151">
        <v>0.79</v>
      </c>
    </row>
    <row r="1202" spans="1:10" x14ac:dyDescent="0.25">
      <c r="A1202" s="156"/>
      <c r="B1202" s="156"/>
      <c r="C1202" s="156"/>
      <c r="D1202" s="156"/>
      <c r="E1202" s="156" t="s">
        <v>1792</v>
      </c>
      <c r="F1202" s="146">
        <v>41.98</v>
      </c>
      <c r="G1202" s="156" t="s">
        <v>1793</v>
      </c>
      <c r="H1202" s="146">
        <v>0</v>
      </c>
      <c r="I1202" s="156" t="s">
        <v>1794</v>
      </c>
      <c r="J1202" s="146">
        <v>41.98</v>
      </c>
    </row>
    <row r="1203" spans="1:10" ht="13.5" thickBot="1" x14ac:dyDescent="0.3">
      <c r="A1203" s="156"/>
      <c r="B1203" s="156"/>
      <c r="C1203" s="156"/>
      <c r="D1203" s="156"/>
      <c r="E1203" s="156" t="s">
        <v>1795</v>
      </c>
      <c r="F1203" s="146">
        <v>0</v>
      </c>
      <c r="G1203" s="156"/>
      <c r="H1203" s="181" t="s">
        <v>1796</v>
      </c>
      <c r="I1203" s="181"/>
      <c r="J1203" s="146">
        <v>98.66</v>
      </c>
    </row>
    <row r="1204" spans="1:10" ht="13.5" thickTop="1" x14ac:dyDescent="0.25">
      <c r="A1204" s="147"/>
      <c r="B1204" s="147"/>
      <c r="C1204" s="147"/>
      <c r="D1204" s="147"/>
      <c r="E1204" s="147"/>
      <c r="F1204" s="147"/>
      <c r="G1204" s="147"/>
      <c r="H1204" s="147"/>
      <c r="I1204" s="147"/>
      <c r="J1204" s="147"/>
    </row>
    <row r="1205" spans="1:10" x14ac:dyDescent="0.25">
      <c r="A1205" s="157" t="s">
        <v>2235</v>
      </c>
      <c r="B1205" s="152" t="s">
        <v>1775</v>
      </c>
      <c r="C1205" s="157" t="s">
        <v>1776</v>
      </c>
      <c r="D1205" s="157" t="s">
        <v>1777</v>
      </c>
      <c r="E1205" s="186" t="s">
        <v>1778</v>
      </c>
      <c r="F1205" s="186"/>
      <c r="G1205" s="153" t="s">
        <v>1779</v>
      </c>
      <c r="H1205" s="152" t="s">
        <v>1780</v>
      </c>
      <c r="I1205" s="152" t="s">
        <v>1781</v>
      </c>
      <c r="J1205" s="152" t="s">
        <v>89</v>
      </c>
    </row>
    <row r="1206" spans="1:10" ht="76.5" x14ac:dyDescent="0.25">
      <c r="A1206" s="158" t="s">
        <v>1461</v>
      </c>
      <c r="B1206" s="138" t="s">
        <v>1606</v>
      </c>
      <c r="C1206" s="158" t="s">
        <v>8</v>
      </c>
      <c r="D1206" s="158" t="s">
        <v>672</v>
      </c>
      <c r="E1206" s="187" t="s">
        <v>1815</v>
      </c>
      <c r="F1206" s="187"/>
      <c r="G1206" s="139" t="s">
        <v>763</v>
      </c>
      <c r="H1206" s="140">
        <v>1</v>
      </c>
      <c r="I1206" s="141">
        <v>133.21</v>
      </c>
      <c r="J1206" s="141">
        <v>133.21</v>
      </c>
    </row>
    <row r="1207" spans="1:10" ht="38.25" x14ac:dyDescent="0.25">
      <c r="A1207" s="154" t="s">
        <v>949</v>
      </c>
      <c r="B1207" s="142" t="s">
        <v>2237</v>
      </c>
      <c r="C1207" s="154" t="s">
        <v>8</v>
      </c>
      <c r="D1207" s="154" t="s">
        <v>670</v>
      </c>
      <c r="E1207" s="188" t="s">
        <v>1815</v>
      </c>
      <c r="F1207" s="188"/>
      <c r="G1207" s="143" t="s">
        <v>12</v>
      </c>
      <c r="H1207" s="144">
        <v>1.879</v>
      </c>
      <c r="I1207" s="145">
        <v>15.22</v>
      </c>
      <c r="J1207" s="145">
        <v>28.59</v>
      </c>
    </row>
    <row r="1208" spans="1:10" ht="25.5" x14ac:dyDescent="0.25">
      <c r="A1208" s="154" t="s">
        <v>949</v>
      </c>
      <c r="B1208" s="142" t="s">
        <v>2236</v>
      </c>
      <c r="C1208" s="154" t="s">
        <v>8</v>
      </c>
      <c r="D1208" s="154" t="s">
        <v>669</v>
      </c>
      <c r="E1208" s="188" t="s">
        <v>1815</v>
      </c>
      <c r="F1208" s="188"/>
      <c r="G1208" s="143" t="s">
        <v>763</v>
      </c>
      <c r="H1208" s="144">
        <v>0.41899999999999998</v>
      </c>
      <c r="I1208" s="145">
        <v>136.46</v>
      </c>
      <c r="J1208" s="145">
        <v>57.17</v>
      </c>
    </row>
    <row r="1209" spans="1:10" ht="25.5" x14ac:dyDescent="0.25">
      <c r="A1209" s="154" t="s">
        <v>949</v>
      </c>
      <c r="B1209" s="142" t="s">
        <v>1816</v>
      </c>
      <c r="C1209" s="154" t="s">
        <v>8</v>
      </c>
      <c r="D1209" s="154" t="s">
        <v>207</v>
      </c>
      <c r="E1209" s="188" t="s">
        <v>1784</v>
      </c>
      <c r="F1209" s="188"/>
      <c r="G1209" s="143" t="s">
        <v>65</v>
      </c>
      <c r="H1209" s="144">
        <v>0.309</v>
      </c>
      <c r="I1209" s="145">
        <v>17.75</v>
      </c>
      <c r="J1209" s="145">
        <v>5.48</v>
      </c>
    </row>
    <row r="1210" spans="1:10" ht="25.5" x14ac:dyDescent="0.25">
      <c r="A1210" s="154" t="s">
        <v>949</v>
      </c>
      <c r="B1210" s="142" t="s">
        <v>1817</v>
      </c>
      <c r="C1210" s="154" t="s">
        <v>8</v>
      </c>
      <c r="D1210" s="154" t="s">
        <v>168</v>
      </c>
      <c r="E1210" s="188" t="s">
        <v>1784</v>
      </c>
      <c r="F1210" s="188"/>
      <c r="G1210" s="143" t="s">
        <v>65</v>
      </c>
      <c r="H1210" s="144">
        <v>1.6859999999999999</v>
      </c>
      <c r="I1210" s="145">
        <v>20.85</v>
      </c>
      <c r="J1210" s="145">
        <v>35.15</v>
      </c>
    </row>
    <row r="1211" spans="1:10" ht="38.25" x14ac:dyDescent="0.25">
      <c r="A1211" s="155" t="s">
        <v>950</v>
      </c>
      <c r="B1211" s="148" t="s">
        <v>2182</v>
      </c>
      <c r="C1211" s="155" t="s">
        <v>8</v>
      </c>
      <c r="D1211" s="155" t="s">
        <v>534</v>
      </c>
      <c r="E1211" s="185" t="s">
        <v>1808</v>
      </c>
      <c r="F1211" s="185"/>
      <c r="G1211" s="149" t="s">
        <v>459</v>
      </c>
      <c r="H1211" s="150">
        <v>1.7000000000000001E-2</v>
      </c>
      <c r="I1211" s="151">
        <v>5.24</v>
      </c>
      <c r="J1211" s="151">
        <v>0.08</v>
      </c>
    </row>
    <row r="1212" spans="1:10" ht="25.5" x14ac:dyDescent="0.25">
      <c r="A1212" s="155" t="s">
        <v>950</v>
      </c>
      <c r="B1212" s="148" t="s">
        <v>2185</v>
      </c>
      <c r="C1212" s="155" t="s">
        <v>8</v>
      </c>
      <c r="D1212" s="155" t="s">
        <v>601</v>
      </c>
      <c r="E1212" s="185" t="s">
        <v>1808</v>
      </c>
      <c r="F1212" s="185"/>
      <c r="G1212" s="149" t="s">
        <v>43</v>
      </c>
      <c r="H1212" s="150">
        <v>6.6000000000000003E-2</v>
      </c>
      <c r="I1212" s="151">
        <v>29.33</v>
      </c>
      <c r="J1212" s="151">
        <v>1.93</v>
      </c>
    </row>
    <row r="1213" spans="1:10" ht="38.25" x14ac:dyDescent="0.25">
      <c r="A1213" s="155" t="s">
        <v>950</v>
      </c>
      <c r="B1213" s="148" t="s">
        <v>1868</v>
      </c>
      <c r="C1213" s="155" t="s">
        <v>8</v>
      </c>
      <c r="D1213" s="155" t="s">
        <v>625</v>
      </c>
      <c r="E1213" s="185" t="s">
        <v>1808</v>
      </c>
      <c r="F1213" s="185"/>
      <c r="G1213" s="149" t="s">
        <v>12</v>
      </c>
      <c r="H1213" s="150">
        <v>0.32800000000000001</v>
      </c>
      <c r="I1213" s="151">
        <v>14.69</v>
      </c>
      <c r="J1213" s="151">
        <v>4.8099999999999996</v>
      </c>
    </row>
    <row r="1214" spans="1:10" x14ac:dyDescent="0.25">
      <c r="A1214" s="156"/>
      <c r="B1214" s="156"/>
      <c r="C1214" s="156"/>
      <c r="D1214" s="156"/>
      <c r="E1214" s="156" t="s">
        <v>1792</v>
      </c>
      <c r="F1214" s="146">
        <v>43.15</v>
      </c>
      <c r="G1214" s="156" t="s">
        <v>1793</v>
      </c>
      <c r="H1214" s="146">
        <v>0</v>
      </c>
      <c r="I1214" s="156" t="s">
        <v>1794</v>
      </c>
      <c r="J1214" s="146">
        <v>43.15</v>
      </c>
    </row>
    <row r="1215" spans="1:10" ht="13.5" thickBot="1" x14ac:dyDescent="0.3">
      <c r="A1215" s="156"/>
      <c r="B1215" s="156"/>
      <c r="C1215" s="156"/>
      <c r="D1215" s="156"/>
      <c r="E1215" s="156" t="s">
        <v>1795</v>
      </c>
      <c r="F1215" s="146">
        <v>0</v>
      </c>
      <c r="G1215" s="156"/>
      <c r="H1215" s="181" t="s">
        <v>1796</v>
      </c>
      <c r="I1215" s="181"/>
      <c r="J1215" s="146">
        <v>133.21</v>
      </c>
    </row>
    <row r="1216" spans="1:10" ht="13.5" thickTop="1" x14ac:dyDescent="0.25">
      <c r="A1216" s="147"/>
      <c r="B1216" s="147"/>
      <c r="C1216" s="147"/>
      <c r="D1216" s="147"/>
      <c r="E1216" s="147"/>
      <c r="F1216" s="147"/>
      <c r="G1216" s="147"/>
      <c r="H1216" s="147"/>
      <c r="I1216" s="147"/>
      <c r="J1216" s="147"/>
    </row>
    <row r="1217" spans="1:10" x14ac:dyDescent="0.25">
      <c r="A1217" s="157" t="s">
        <v>2238</v>
      </c>
      <c r="B1217" s="152" t="s">
        <v>1775</v>
      </c>
      <c r="C1217" s="157" t="s">
        <v>1776</v>
      </c>
      <c r="D1217" s="157" t="s">
        <v>1777</v>
      </c>
      <c r="E1217" s="186" t="s">
        <v>1778</v>
      </c>
      <c r="F1217" s="186"/>
      <c r="G1217" s="153" t="s">
        <v>1779</v>
      </c>
      <c r="H1217" s="152" t="s">
        <v>1780</v>
      </c>
      <c r="I1217" s="152" t="s">
        <v>1781</v>
      </c>
      <c r="J1217" s="152" t="s">
        <v>89</v>
      </c>
    </row>
    <row r="1218" spans="1:10" ht="76.5" x14ac:dyDescent="0.25">
      <c r="A1218" s="158" t="s">
        <v>1461</v>
      </c>
      <c r="B1218" s="138" t="s">
        <v>1607</v>
      </c>
      <c r="C1218" s="158" t="s">
        <v>8</v>
      </c>
      <c r="D1218" s="158" t="s">
        <v>205</v>
      </c>
      <c r="E1218" s="187" t="s">
        <v>1815</v>
      </c>
      <c r="F1218" s="187"/>
      <c r="G1218" s="139" t="s">
        <v>43</v>
      </c>
      <c r="H1218" s="140">
        <v>1</v>
      </c>
      <c r="I1218" s="141">
        <v>18.46</v>
      </c>
      <c r="J1218" s="141">
        <v>18.46</v>
      </c>
    </row>
    <row r="1219" spans="1:10" ht="38.25" x14ac:dyDescent="0.25">
      <c r="A1219" s="154" t="s">
        <v>949</v>
      </c>
      <c r="B1219" s="142" t="s">
        <v>2191</v>
      </c>
      <c r="C1219" s="154" t="s">
        <v>8</v>
      </c>
      <c r="D1219" s="154" t="s">
        <v>281</v>
      </c>
      <c r="E1219" s="188" t="s">
        <v>1815</v>
      </c>
      <c r="F1219" s="188"/>
      <c r="G1219" s="143" t="s">
        <v>43</v>
      </c>
      <c r="H1219" s="144">
        <v>1</v>
      </c>
      <c r="I1219" s="145">
        <v>12.39</v>
      </c>
      <c r="J1219" s="145">
        <v>12.39</v>
      </c>
    </row>
    <row r="1220" spans="1:10" ht="25.5" x14ac:dyDescent="0.25">
      <c r="A1220" s="154" t="s">
        <v>949</v>
      </c>
      <c r="B1220" s="142" t="s">
        <v>2193</v>
      </c>
      <c r="C1220" s="154" t="s">
        <v>8</v>
      </c>
      <c r="D1220" s="154" t="s">
        <v>462</v>
      </c>
      <c r="E1220" s="188" t="s">
        <v>1784</v>
      </c>
      <c r="F1220" s="188"/>
      <c r="G1220" s="143" t="s">
        <v>65</v>
      </c>
      <c r="H1220" s="144">
        <v>3.6700000000000003E-2</v>
      </c>
      <c r="I1220" s="145">
        <v>16.84</v>
      </c>
      <c r="J1220" s="145">
        <v>0.61</v>
      </c>
    </row>
    <row r="1221" spans="1:10" ht="25.5" x14ac:dyDescent="0.25">
      <c r="A1221" s="154" t="s">
        <v>949</v>
      </c>
      <c r="B1221" s="142" t="s">
        <v>2192</v>
      </c>
      <c r="C1221" s="154" t="s">
        <v>8</v>
      </c>
      <c r="D1221" s="154" t="s">
        <v>464</v>
      </c>
      <c r="E1221" s="188" t="s">
        <v>1784</v>
      </c>
      <c r="F1221" s="188"/>
      <c r="G1221" s="143" t="s">
        <v>65</v>
      </c>
      <c r="H1221" s="144">
        <v>0.22450000000000001</v>
      </c>
      <c r="I1221" s="145">
        <v>20.97</v>
      </c>
      <c r="J1221" s="145">
        <v>4.7</v>
      </c>
    </row>
    <row r="1222" spans="1:10" ht="38.25" x14ac:dyDescent="0.25">
      <c r="A1222" s="155" t="s">
        <v>950</v>
      </c>
      <c r="B1222" s="148" t="s">
        <v>2194</v>
      </c>
      <c r="C1222" s="155" t="s">
        <v>8</v>
      </c>
      <c r="D1222" s="155" t="s">
        <v>490</v>
      </c>
      <c r="E1222" s="185" t="s">
        <v>1808</v>
      </c>
      <c r="F1222" s="185"/>
      <c r="G1222" s="149" t="s">
        <v>43</v>
      </c>
      <c r="H1222" s="150">
        <v>2.5000000000000001E-2</v>
      </c>
      <c r="I1222" s="151">
        <v>20</v>
      </c>
      <c r="J1222" s="151">
        <v>0.5</v>
      </c>
    </row>
    <row r="1223" spans="1:10" ht="51" x14ac:dyDescent="0.25">
      <c r="A1223" s="155" t="s">
        <v>950</v>
      </c>
      <c r="B1223" s="148" t="s">
        <v>2195</v>
      </c>
      <c r="C1223" s="155" t="s">
        <v>8</v>
      </c>
      <c r="D1223" s="155" t="s">
        <v>549</v>
      </c>
      <c r="E1223" s="185" t="s">
        <v>1808</v>
      </c>
      <c r="F1223" s="185"/>
      <c r="G1223" s="149" t="s">
        <v>198</v>
      </c>
      <c r="H1223" s="150">
        <v>1.19</v>
      </c>
      <c r="I1223" s="151">
        <v>0.22</v>
      </c>
      <c r="J1223" s="151">
        <v>0.26</v>
      </c>
    </row>
    <row r="1224" spans="1:10" x14ac:dyDescent="0.25">
      <c r="A1224" s="156"/>
      <c r="B1224" s="156"/>
      <c r="C1224" s="156"/>
      <c r="D1224" s="156"/>
      <c r="E1224" s="156" t="s">
        <v>1792</v>
      </c>
      <c r="F1224" s="146">
        <v>5.38</v>
      </c>
      <c r="G1224" s="156" t="s">
        <v>1793</v>
      </c>
      <c r="H1224" s="146">
        <v>0</v>
      </c>
      <c r="I1224" s="156" t="s">
        <v>1794</v>
      </c>
      <c r="J1224" s="146">
        <v>5.38</v>
      </c>
    </row>
    <row r="1225" spans="1:10" ht="13.5" thickBot="1" x14ac:dyDescent="0.3">
      <c r="A1225" s="156"/>
      <c r="B1225" s="156"/>
      <c r="C1225" s="156"/>
      <c r="D1225" s="156"/>
      <c r="E1225" s="156" t="s">
        <v>1795</v>
      </c>
      <c r="F1225" s="146">
        <v>0</v>
      </c>
      <c r="G1225" s="156"/>
      <c r="H1225" s="181" t="s">
        <v>1796</v>
      </c>
      <c r="I1225" s="181"/>
      <c r="J1225" s="146">
        <v>18.46</v>
      </c>
    </row>
    <row r="1226" spans="1:10" ht="13.5" thickTop="1" x14ac:dyDescent="0.25">
      <c r="A1226" s="147"/>
      <c r="B1226" s="147"/>
      <c r="C1226" s="147"/>
      <c r="D1226" s="147"/>
      <c r="E1226" s="147"/>
      <c r="F1226" s="147"/>
      <c r="G1226" s="147"/>
      <c r="H1226" s="147"/>
      <c r="I1226" s="147"/>
      <c r="J1226" s="147"/>
    </row>
    <row r="1227" spans="1:10" x14ac:dyDescent="0.25">
      <c r="A1227" s="157" t="s">
        <v>2239</v>
      </c>
      <c r="B1227" s="152" t="s">
        <v>1775</v>
      </c>
      <c r="C1227" s="157" t="s">
        <v>1776</v>
      </c>
      <c r="D1227" s="157" t="s">
        <v>1777</v>
      </c>
      <c r="E1227" s="186" t="s">
        <v>1778</v>
      </c>
      <c r="F1227" s="186"/>
      <c r="G1227" s="153" t="s">
        <v>1779</v>
      </c>
      <c r="H1227" s="152" t="s">
        <v>1780</v>
      </c>
      <c r="I1227" s="152" t="s">
        <v>1781</v>
      </c>
      <c r="J1227" s="152" t="s">
        <v>89</v>
      </c>
    </row>
    <row r="1228" spans="1:10" ht="76.5" x14ac:dyDescent="0.25">
      <c r="A1228" s="158" t="s">
        <v>1461</v>
      </c>
      <c r="B1228" s="138" t="s">
        <v>1608</v>
      </c>
      <c r="C1228" s="158" t="s">
        <v>8</v>
      </c>
      <c r="D1228" s="158" t="s">
        <v>213</v>
      </c>
      <c r="E1228" s="187" t="s">
        <v>1815</v>
      </c>
      <c r="F1228" s="187"/>
      <c r="G1228" s="139" t="s">
        <v>43</v>
      </c>
      <c r="H1228" s="140">
        <v>1</v>
      </c>
      <c r="I1228" s="141">
        <v>17.559999999999999</v>
      </c>
      <c r="J1228" s="141">
        <v>17.559999999999999</v>
      </c>
    </row>
    <row r="1229" spans="1:10" ht="38.25" x14ac:dyDescent="0.25">
      <c r="A1229" s="154" t="s">
        <v>949</v>
      </c>
      <c r="B1229" s="142" t="s">
        <v>2197</v>
      </c>
      <c r="C1229" s="154" t="s">
        <v>8</v>
      </c>
      <c r="D1229" s="154" t="s">
        <v>282</v>
      </c>
      <c r="E1229" s="188" t="s">
        <v>1815</v>
      </c>
      <c r="F1229" s="188"/>
      <c r="G1229" s="143" t="s">
        <v>43</v>
      </c>
      <c r="H1229" s="144">
        <v>1</v>
      </c>
      <c r="I1229" s="145">
        <v>12.79</v>
      </c>
      <c r="J1229" s="145">
        <v>12.79</v>
      </c>
    </row>
    <row r="1230" spans="1:10" ht="25.5" x14ac:dyDescent="0.25">
      <c r="A1230" s="154" t="s">
        <v>949</v>
      </c>
      <c r="B1230" s="142" t="s">
        <v>2193</v>
      </c>
      <c r="C1230" s="154" t="s">
        <v>8</v>
      </c>
      <c r="D1230" s="154" t="s">
        <v>462</v>
      </c>
      <c r="E1230" s="188" t="s">
        <v>1784</v>
      </c>
      <c r="F1230" s="188"/>
      <c r="G1230" s="143" t="s">
        <v>65</v>
      </c>
      <c r="H1230" s="144">
        <v>2.8000000000000001E-2</v>
      </c>
      <c r="I1230" s="145">
        <v>16.84</v>
      </c>
      <c r="J1230" s="145">
        <v>0.47</v>
      </c>
    </row>
    <row r="1231" spans="1:10" ht="25.5" x14ac:dyDescent="0.25">
      <c r="A1231" s="154" t="s">
        <v>949</v>
      </c>
      <c r="B1231" s="142" t="s">
        <v>2192</v>
      </c>
      <c r="C1231" s="154" t="s">
        <v>8</v>
      </c>
      <c r="D1231" s="154" t="s">
        <v>464</v>
      </c>
      <c r="E1231" s="188" t="s">
        <v>1784</v>
      </c>
      <c r="F1231" s="188"/>
      <c r="G1231" s="143" t="s">
        <v>65</v>
      </c>
      <c r="H1231" s="144">
        <v>0.17130000000000001</v>
      </c>
      <c r="I1231" s="145">
        <v>20.97</v>
      </c>
      <c r="J1231" s="145">
        <v>3.59</v>
      </c>
    </row>
    <row r="1232" spans="1:10" ht="38.25" x14ac:dyDescent="0.25">
      <c r="A1232" s="155" t="s">
        <v>950</v>
      </c>
      <c r="B1232" s="148" t="s">
        <v>2194</v>
      </c>
      <c r="C1232" s="155" t="s">
        <v>8</v>
      </c>
      <c r="D1232" s="155" t="s">
        <v>490</v>
      </c>
      <c r="E1232" s="185" t="s">
        <v>1808</v>
      </c>
      <c r="F1232" s="185"/>
      <c r="G1232" s="149" t="s">
        <v>43</v>
      </c>
      <c r="H1232" s="150">
        <v>2.5000000000000001E-2</v>
      </c>
      <c r="I1232" s="151">
        <v>20</v>
      </c>
      <c r="J1232" s="151">
        <v>0.5</v>
      </c>
    </row>
    <row r="1233" spans="1:10" ht="51" x14ac:dyDescent="0.25">
      <c r="A1233" s="155" t="s">
        <v>950</v>
      </c>
      <c r="B1233" s="148" t="s">
        <v>2195</v>
      </c>
      <c r="C1233" s="155" t="s">
        <v>8</v>
      </c>
      <c r="D1233" s="155" t="s">
        <v>549</v>
      </c>
      <c r="E1233" s="185" t="s">
        <v>1808</v>
      </c>
      <c r="F1233" s="185"/>
      <c r="G1233" s="149" t="s">
        <v>198</v>
      </c>
      <c r="H1233" s="150">
        <v>0.97</v>
      </c>
      <c r="I1233" s="151">
        <v>0.22</v>
      </c>
      <c r="J1233" s="151">
        <v>0.21</v>
      </c>
    </row>
    <row r="1234" spans="1:10" x14ac:dyDescent="0.25">
      <c r="A1234" s="156"/>
      <c r="B1234" s="156"/>
      <c r="C1234" s="156"/>
      <c r="D1234" s="156"/>
      <c r="E1234" s="156" t="s">
        <v>1792</v>
      </c>
      <c r="F1234" s="146">
        <v>3.82</v>
      </c>
      <c r="G1234" s="156" t="s">
        <v>1793</v>
      </c>
      <c r="H1234" s="146">
        <v>0</v>
      </c>
      <c r="I1234" s="156" t="s">
        <v>1794</v>
      </c>
      <c r="J1234" s="146">
        <v>3.82</v>
      </c>
    </row>
    <row r="1235" spans="1:10" ht="13.5" thickBot="1" x14ac:dyDescent="0.3">
      <c r="A1235" s="156"/>
      <c r="B1235" s="156"/>
      <c r="C1235" s="156"/>
      <c r="D1235" s="156"/>
      <c r="E1235" s="156" t="s">
        <v>1795</v>
      </c>
      <c r="F1235" s="146">
        <v>0</v>
      </c>
      <c r="G1235" s="156"/>
      <c r="H1235" s="181" t="s">
        <v>1796</v>
      </c>
      <c r="I1235" s="181"/>
      <c r="J1235" s="146">
        <v>17.559999999999999</v>
      </c>
    </row>
    <row r="1236" spans="1:10" ht="13.5" thickTop="1" x14ac:dyDescent="0.25">
      <c r="A1236" s="147"/>
      <c r="B1236" s="147"/>
      <c r="C1236" s="147"/>
      <c r="D1236" s="147"/>
      <c r="E1236" s="147"/>
      <c r="F1236" s="147"/>
      <c r="G1236" s="147"/>
      <c r="H1236" s="147"/>
      <c r="I1236" s="147"/>
      <c r="J1236" s="147"/>
    </row>
    <row r="1237" spans="1:10" x14ac:dyDescent="0.25">
      <c r="A1237" s="157" t="s">
        <v>2240</v>
      </c>
      <c r="B1237" s="152" t="s">
        <v>1775</v>
      </c>
      <c r="C1237" s="157" t="s">
        <v>1776</v>
      </c>
      <c r="D1237" s="157" t="s">
        <v>1777</v>
      </c>
      <c r="E1237" s="186" t="s">
        <v>1778</v>
      </c>
      <c r="F1237" s="186"/>
      <c r="G1237" s="153" t="s">
        <v>1779</v>
      </c>
      <c r="H1237" s="152" t="s">
        <v>1780</v>
      </c>
      <c r="I1237" s="152" t="s">
        <v>1781</v>
      </c>
      <c r="J1237" s="152" t="s">
        <v>89</v>
      </c>
    </row>
    <row r="1238" spans="1:10" ht="76.5" x14ac:dyDescent="0.25">
      <c r="A1238" s="158" t="s">
        <v>1461</v>
      </c>
      <c r="B1238" s="138" t="s">
        <v>1609</v>
      </c>
      <c r="C1238" s="158" t="s">
        <v>8</v>
      </c>
      <c r="D1238" s="158" t="s">
        <v>279</v>
      </c>
      <c r="E1238" s="187" t="s">
        <v>1815</v>
      </c>
      <c r="F1238" s="187"/>
      <c r="G1238" s="139" t="s">
        <v>43</v>
      </c>
      <c r="H1238" s="140">
        <v>1</v>
      </c>
      <c r="I1238" s="141">
        <v>16.52</v>
      </c>
      <c r="J1238" s="141">
        <v>16.52</v>
      </c>
    </row>
    <row r="1239" spans="1:10" ht="38.25" x14ac:dyDescent="0.25">
      <c r="A1239" s="154" t="s">
        <v>949</v>
      </c>
      <c r="B1239" s="142" t="s">
        <v>2199</v>
      </c>
      <c r="C1239" s="154" t="s">
        <v>8</v>
      </c>
      <c r="D1239" s="154" t="s">
        <v>283</v>
      </c>
      <c r="E1239" s="188" t="s">
        <v>1815</v>
      </c>
      <c r="F1239" s="188"/>
      <c r="G1239" s="143" t="s">
        <v>43</v>
      </c>
      <c r="H1239" s="144">
        <v>1</v>
      </c>
      <c r="I1239" s="145">
        <v>12.84</v>
      </c>
      <c r="J1239" s="145">
        <v>12.84</v>
      </c>
    </row>
    <row r="1240" spans="1:10" ht="25.5" x14ac:dyDescent="0.25">
      <c r="A1240" s="154" t="s">
        <v>949</v>
      </c>
      <c r="B1240" s="142" t="s">
        <v>2193</v>
      </c>
      <c r="C1240" s="154" t="s">
        <v>8</v>
      </c>
      <c r="D1240" s="154" t="s">
        <v>462</v>
      </c>
      <c r="E1240" s="188" t="s">
        <v>1784</v>
      </c>
      <c r="F1240" s="188"/>
      <c r="G1240" s="143" t="s">
        <v>65</v>
      </c>
      <c r="H1240" s="144">
        <v>2.0899999999999998E-2</v>
      </c>
      <c r="I1240" s="145">
        <v>16.84</v>
      </c>
      <c r="J1240" s="145">
        <v>0.35</v>
      </c>
    </row>
    <row r="1241" spans="1:10" ht="25.5" x14ac:dyDescent="0.25">
      <c r="A1241" s="154" t="s">
        <v>949</v>
      </c>
      <c r="B1241" s="142" t="s">
        <v>2192</v>
      </c>
      <c r="C1241" s="154" t="s">
        <v>8</v>
      </c>
      <c r="D1241" s="154" t="s">
        <v>464</v>
      </c>
      <c r="E1241" s="188" t="s">
        <v>1784</v>
      </c>
      <c r="F1241" s="188"/>
      <c r="G1241" s="143" t="s">
        <v>65</v>
      </c>
      <c r="H1241" s="144">
        <v>0.1278</v>
      </c>
      <c r="I1241" s="145">
        <v>20.97</v>
      </c>
      <c r="J1241" s="145">
        <v>2.67</v>
      </c>
    </row>
    <row r="1242" spans="1:10" ht="38.25" x14ac:dyDescent="0.25">
      <c r="A1242" s="155" t="s">
        <v>950</v>
      </c>
      <c r="B1242" s="148" t="s">
        <v>2194</v>
      </c>
      <c r="C1242" s="155" t="s">
        <v>8</v>
      </c>
      <c r="D1242" s="155" t="s">
        <v>490</v>
      </c>
      <c r="E1242" s="185" t="s">
        <v>1808</v>
      </c>
      <c r="F1242" s="185"/>
      <c r="G1242" s="149" t="s">
        <v>43</v>
      </c>
      <c r="H1242" s="150">
        <v>2.5000000000000001E-2</v>
      </c>
      <c r="I1242" s="151">
        <v>20</v>
      </c>
      <c r="J1242" s="151">
        <v>0.5</v>
      </c>
    </row>
    <row r="1243" spans="1:10" ht="51" x14ac:dyDescent="0.25">
      <c r="A1243" s="155" t="s">
        <v>950</v>
      </c>
      <c r="B1243" s="148" t="s">
        <v>2195</v>
      </c>
      <c r="C1243" s="155" t="s">
        <v>8</v>
      </c>
      <c r="D1243" s="155" t="s">
        <v>549</v>
      </c>
      <c r="E1243" s="185" t="s">
        <v>1808</v>
      </c>
      <c r="F1243" s="185"/>
      <c r="G1243" s="149" t="s">
        <v>198</v>
      </c>
      <c r="H1243" s="150">
        <v>0.74299999999999999</v>
      </c>
      <c r="I1243" s="151">
        <v>0.22</v>
      </c>
      <c r="J1243" s="151">
        <v>0.16</v>
      </c>
    </row>
    <row r="1244" spans="1:10" x14ac:dyDescent="0.25">
      <c r="A1244" s="156"/>
      <c r="B1244" s="156"/>
      <c r="C1244" s="156"/>
      <c r="D1244" s="156"/>
      <c r="E1244" s="156" t="s">
        <v>1792</v>
      </c>
      <c r="F1244" s="146">
        <v>2.67</v>
      </c>
      <c r="G1244" s="156" t="s">
        <v>1793</v>
      </c>
      <c r="H1244" s="146">
        <v>0</v>
      </c>
      <c r="I1244" s="156" t="s">
        <v>1794</v>
      </c>
      <c r="J1244" s="146">
        <v>2.67</v>
      </c>
    </row>
    <row r="1245" spans="1:10" ht="13.5" thickBot="1" x14ac:dyDescent="0.3">
      <c r="A1245" s="156"/>
      <c r="B1245" s="156"/>
      <c r="C1245" s="156"/>
      <c r="D1245" s="156"/>
      <c r="E1245" s="156" t="s">
        <v>1795</v>
      </c>
      <c r="F1245" s="146">
        <v>0</v>
      </c>
      <c r="G1245" s="156"/>
      <c r="H1245" s="181" t="s">
        <v>1796</v>
      </c>
      <c r="I1245" s="181"/>
      <c r="J1245" s="146">
        <v>16.52</v>
      </c>
    </row>
    <row r="1246" spans="1:10" ht="13.5" thickTop="1" x14ac:dyDescent="0.25">
      <c r="A1246" s="147"/>
      <c r="B1246" s="147"/>
      <c r="C1246" s="147"/>
      <c r="D1246" s="147"/>
      <c r="E1246" s="147"/>
      <c r="F1246" s="147"/>
      <c r="G1246" s="147"/>
      <c r="H1246" s="147"/>
      <c r="I1246" s="147"/>
      <c r="J1246" s="147"/>
    </row>
    <row r="1247" spans="1:10" x14ac:dyDescent="0.25">
      <c r="A1247" s="157" t="s">
        <v>2241</v>
      </c>
      <c r="B1247" s="152" t="s">
        <v>1775</v>
      </c>
      <c r="C1247" s="157" t="s">
        <v>1776</v>
      </c>
      <c r="D1247" s="157" t="s">
        <v>1777</v>
      </c>
      <c r="E1247" s="186" t="s">
        <v>1778</v>
      </c>
      <c r="F1247" s="186"/>
      <c r="G1247" s="153" t="s">
        <v>1779</v>
      </c>
      <c r="H1247" s="152" t="s">
        <v>1780</v>
      </c>
      <c r="I1247" s="152" t="s">
        <v>1781</v>
      </c>
      <c r="J1247" s="152" t="s">
        <v>89</v>
      </c>
    </row>
    <row r="1248" spans="1:10" ht="76.5" x14ac:dyDescent="0.25">
      <c r="A1248" s="158" t="s">
        <v>1461</v>
      </c>
      <c r="B1248" s="138" t="s">
        <v>1610</v>
      </c>
      <c r="C1248" s="158" t="s">
        <v>8</v>
      </c>
      <c r="D1248" s="158" t="s">
        <v>206</v>
      </c>
      <c r="E1248" s="187" t="s">
        <v>1815</v>
      </c>
      <c r="F1248" s="187"/>
      <c r="G1248" s="139" t="s">
        <v>43</v>
      </c>
      <c r="H1248" s="140">
        <v>1</v>
      </c>
      <c r="I1248" s="141">
        <v>14.78</v>
      </c>
      <c r="J1248" s="141">
        <v>14.78</v>
      </c>
    </row>
    <row r="1249" spans="1:10" ht="38.25" x14ac:dyDescent="0.25">
      <c r="A1249" s="154" t="s">
        <v>949</v>
      </c>
      <c r="B1249" s="142" t="s">
        <v>2201</v>
      </c>
      <c r="C1249" s="154" t="s">
        <v>8</v>
      </c>
      <c r="D1249" s="154" t="s">
        <v>284</v>
      </c>
      <c r="E1249" s="188" t="s">
        <v>1815</v>
      </c>
      <c r="F1249" s="188"/>
      <c r="G1249" s="143" t="s">
        <v>43</v>
      </c>
      <c r="H1249" s="144">
        <v>1</v>
      </c>
      <c r="I1249" s="145">
        <v>11.91</v>
      </c>
      <c r="J1249" s="145">
        <v>11.91</v>
      </c>
    </row>
    <row r="1250" spans="1:10" ht="25.5" x14ac:dyDescent="0.25">
      <c r="A1250" s="154" t="s">
        <v>949</v>
      </c>
      <c r="B1250" s="142" t="s">
        <v>2193</v>
      </c>
      <c r="C1250" s="154" t="s">
        <v>8</v>
      </c>
      <c r="D1250" s="154" t="s">
        <v>462</v>
      </c>
      <c r="E1250" s="188" t="s">
        <v>1784</v>
      </c>
      <c r="F1250" s="188"/>
      <c r="G1250" s="143" t="s">
        <v>65</v>
      </c>
      <c r="H1250" s="144">
        <v>1.5599999999999999E-2</v>
      </c>
      <c r="I1250" s="145">
        <v>16.84</v>
      </c>
      <c r="J1250" s="145">
        <v>0.26</v>
      </c>
    </row>
    <row r="1251" spans="1:10" ht="25.5" x14ac:dyDescent="0.25">
      <c r="A1251" s="154" t="s">
        <v>949</v>
      </c>
      <c r="B1251" s="142" t="s">
        <v>2192</v>
      </c>
      <c r="C1251" s="154" t="s">
        <v>8</v>
      </c>
      <c r="D1251" s="154" t="s">
        <v>464</v>
      </c>
      <c r="E1251" s="188" t="s">
        <v>1784</v>
      </c>
      <c r="F1251" s="188"/>
      <c r="G1251" s="143" t="s">
        <v>65</v>
      </c>
      <c r="H1251" s="144">
        <v>9.5600000000000004E-2</v>
      </c>
      <c r="I1251" s="145">
        <v>20.97</v>
      </c>
      <c r="J1251" s="145">
        <v>2</v>
      </c>
    </row>
    <row r="1252" spans="1:10" ht="38.25" x14ac:dyDescent="0.25">
      <c r="A1252" s="155" t="s">
        <v>950</v>
      </c>
      <c r="B1252" s="148" t="s">
        <v>2194</v>
      </c>
      <c r="C1252" s="155" t="s">
        <v>8</v>
      </c>
      <c r="D1252" s="155" t="s">
        <v>490</v>
      </c>
      <c r="E1252" s="185" t="s">
        <v>1808</v>
      </c>
      <c r="F1252" s="185"/>
      <c r="G1252" s="149" t="s">
        <v>43</v>
      </c>
      <c r="H1252" s="150">
        <v>2.5000000000000001E-2</v>
      </c>
      <c r="I1252" s="151">
        <v>20</v>
      </c>
      <c r="J1252" s="151">
        <v>0.5</v>
      </c>
    </row>
    <row r="1253" spans="1:10" ht="51" x14ac:dyDescent="0.25">
      <c r="A1253" s="155" t="s">
        <v>950</v>
      </c>
      <c r="B1253" s="148" t="s">
        <v>2195</v>
      </c>
      <c r="C1253" s="155" t="s">
        <v>8</v>
      </c>
      <c r="D1253" s="155" t="s">
        <v>549</v>
      </c>
      <c r="E1253" s="185" t="s">
        <v>1808</v>
      </c>
      <c r="F1253" s="185"/>
      <c r="G1253" s="149" t="s">
        <v>198</v>
      </c>
      <c r="H1253" s="150">
        <v>0.54300000000000004</v>
      </c>
      <c r="I1253" s="151">
        <v>0.22</v>
      </c>
      <c r="J1253" s="151">
        <v>0.11</v>
      </c>
    </row>
    <row r="1254" spans="1:10" x14ac:dyDescent="0.25">
      <c r="A1254" s="156"/>
      <c r="B1254" s="156"/>
      <c r="C1254" s="156"/>
      <c r="D1254" s="156"/>
      <c r="E1254" s="156" t="s">
        <v>1792</v>
      </c>
      <c r="F1254" s="146">
        <v>1.93</v>
      </c>
      <c r="G1254" s="156" t="s">
        <v>1793</v>
      </c>
      <c r="H1254" s="146">
        <v>0</v>
      </c>
      <c r="I1254" s="156" t="s">
        <v>1794</v>
      </c>
      <c r="J1254" s="146">
        <v>1.93</v>
      </c>
    </row>
    <row r="1255" spans="1:10" ht="13.5" thickBot="1" x14ac:dyDescent="0.3">
      <c r="A1255" s="156"/>
      <c r="B1255" s="156"/>
      <c r="C1255" s="156"/>
      <c r="D1255" s="156"/>
      <c r="E1255" s="156" t="s">
        <v>1795</v>
      </c>
      <c r="F1255" s="146">
        <v>0</v>
      </c>
      <c r="G1255" s="156"/>
      <c r="H1255" s="181" t="s">
        <v>1796</v>
      </c>
      <c r="I1255" s="181"/>
      <c r="J1255" s="146">
        <v>14.78</v>
      </c>
    </row>
    <row r="1256" spans="1:10" ht="13.5" thickTop="1" x14ac:dyDescent="0.25">
      <c r="A1256" s="147"/>
      <c r="B1256" s="147"/>
      <c r="C1256" s="147"/>
      <c r="D1256" s="147"/>
      <c r="E1256" s="147"/>
      <c r="F1256" s="147"/>
      <c r="G1256" s="147"/>
      <c r="H1256" s="147"/>
      <c r="I1256" s="147"/>
      <c r="J1256" s="147"/>
    </row>
    <row r="1257" spans="1:10" x14ac:dyDescent="0.25">
      <c r="A1257" s="157" t="s">
        <v>2242</v>
      </c>
      <c r="B1257" s="152" t="s">
        <v>1775</v>
      </c>
      <c r="C1257" s="157" t="s">
        <v>1776</v>
      </c>
      <c r="D1257" s="157" t="s">
        <v>1777</v>
      </c>
      <c r="E1257" s="186" t="s">
        <v>1778</v>
      </c>
      <c r="F1257" s="186"/>
      <c r="G1257" s="153" t="s">
        <v>1779</v>
      </c>
      <c r="H1257" s="152" t="s">
        <v>1780</v>
      </c>
      <c r="I1257" s="152" t="s">
        <v>1781</v>
      </c>
      <c r="J1257" s="152" t="s">
        <v>89</v>
      </c>
    </row>
    <row r="1258" spans="1:10" ht="76.5" x14ac:dyDescent="0.25">
      <c r="A1258" s="158" t="s">
        <v>1461</v>
      </c>
      <c r="B1258" s="138" t="s">
        <v>1611</v>
      </c>
      <c r="C1258" s="158" t="s">
        <v>8</v>
      </c>
      <c r="D1258" s="158" t="s">
        <v>214</v>
      </c>
      <c r="E1258" s="187" t="s">
        <v>1815</v>
      </c>
      <c r="F1258" s="187"/>
      <c r="G1258" s="139" t="s">
        <v>43</v>
      </c>
      <c r="H1258" s="140">
        <v>1</v>
      </c>
      <c r="I1258" s="141">
        <v>12.44</v>
      </c>
      <c r="J1258" s="141">
        <v>12.44</v>
      </c>
    </row>
    <row r="1259" spans="1:10" ht="38.25" x14ac:dyDescent="0.25">
      <c r="A1259" s="154" t="s">
        <v>949</v>
      </c>
      <c r="B1259" s="142" t="s">
        <v>2203</v>
      </c>
      <c r="C1259" s="154" t="s">
        <v>8</v>
      </c>
      <c r="D1259" s="154" t="s">
        <v>285</v>
      </c>
      <c r="E1259" s="188" t="s">
        <v>1815</v>
      </c>
      <c r="F1259" s="188"/>
      <c r="G1259" s="143" t="s">
        <v>43</v>
      </c>
      <c r="H1259" s="144">
        <v>1</v>
      </c>
      <c r="I1259" s="145">
        <v>10.210000000000001</v>
      </c>
      <c r="J1259" s="145">
        <v>10.210000000000001</v>
      </c>
    </row>
    <row r="1260" spans="1:10" ht="25.5" x14ac:dyDescent="0.25">
      <c r="A1260" s="154" t="s">
        <v>949</v>
      </c>
      <c r="B1260" s="142" t="s">
        <v>2193</v>
      </c>
      <c r="C1260" s="154" t="s">
        <v>8</v>
      </c>
      <c r="D1260" s="154" t="s">
        <v>462</v>
      </c>
      <c r="E1260" s="188" t="s">
        <v>1784</v>
      </c>
      <c r="F1260" s="188"/>
      <c r="G1260" s="143" t="s">
        <v>65</v>
      </c>
      <c r="H1260" s="144">
        <v>1.14E-2</v>
      </c>
      <c r="I1260" s="145">
        <v>16.84</v>
      </c>
      <c r="J1260" s="145">
        <v>0.19</v>
      </c>
    </row>
    <row r="1261" spans="1:10" ht="25.5" x14ac:dyDescent="0.25">
      <c r="A1261" s="154" t="s">
        <v>949</v>
      </c>
      <c r="B1261" s="142" t="s">
        <v>2192</v>
      </c>
      <c r="C1261" s="154" t="s">
        <v>8</v>
      </c>
      <c r="D1261" s="154" t="s">
        <v>464</v>
      </c>
      <c r="E1261" s="188" t="s">
        <v>1784</v>
      </c>
      <c r="F1261" s="188"/>
      <c r="G1261" s="143" t="s">
        <v>65</v>
      </c>
      <c r="H1261" s="144">
        <v>6.9800000000000001E-2</v>
      </c>
      <c r="I1261" s="145">
        <v>20.97</v>
      </c>
      <c r="J1261" s="145">
        <v>1.46</v>
      </c>
    </row>
    <row r="1262" spans="1:10" ht="38.25" x14ac:dyDescent="0.25">
      <c r="A1262" s="155" t="s">
        <v>950</v>
      </c>
      <c r="B1262" s="148" t="s">
        <v>2194</v>
      </c>
      <c r="C1262" s="155" t="s">
        <v>8</v>
      </c>
      <c r="D1262" s="155" t="s">
        <v>490</v>
      </c>
      <c r="E1262" s="185" t="s">
        <v>1808</v>
      </c>
      <c r="F1262" s="185"/>
      <c r="G1262" s="149" t="s">
        <v>43</v>
      </c>
      <c r="H1262" s="150">
        <v>2.5000000000000001E-2</v>
      </c>
      <c r="I1262" s="151">
        <v>20</v>
      </c>
      <c r="J1262" s="151">
        <v>0.5</v>
      </c>
    </row>
    <row r="1263" spans="1:10" ht="51" x14ac:dyDescent="0.25">
      <c r="A1263" s="155" t="s">
        <v>950</v>
      </c>
      <c r="B1263" s="148" t="s">
        <v>2195</v>
      </c>
      <c r="C1263" s="155" t="s">
        <v>8</v>
      </c>
      <c r="D1263" s="155" t="s">
        <v>549</v>
      </c>
      <c r="E1263" s="185" t="s">
        <v>1808</v>
      </c>
      <c r="F1263" s="185"/>
      <c r="G1263" s="149" t="s">
        <v>198</v>
      </c>
      <c r="H1263" s="150">
        <v>0.36699999999999999</v>
      </c>
      <c r="I1263" s="151">
        <v>0.22</v>
      </c>
      <c r="J1263" s="151">
        <v>0.08</v>
      </c>
    </row>
    <row r="1264" spans="1:10" x14ac:dyDescent="0.25">
      <c r="A1264" s="156"/>
      <c r="B1264" s="156"/>
      <c r="C1264" s="156"/>
      <c r="D1264" s="156"/>
      <c r="E1264" s="156" t="s">
        <v>1792</v>
      </c>
      <c r="F1264" s="146">
        <v>1.37</v>
      </c>
      <c r="G1264" s="156" t="s">
        <v>1793</v>
      </c>
      <c r="H1264" s="146">
        <v>0</v>
      </c>
      <c r="I1264" s="156" t="s">
        <v>1794</v>
      </c>
      <c r="J1264" s="146">
        <v>1.37</v>
      </c>
    </row>
    <row r="1265" spans="1:10" ht="13.5" thickBot="1" x14ac:dyDescent="0.3">
      <c r="A1265" s="156"/>
      <c r="B1265" s="156"/>
      <c r="C1265" s="156"/>
      <c r="D1265" s="156"/>
      <c r="E1265" s="156" t="s">
        <v>1795</v>
      </c>
      <c r="F1265" s="146">
        <v>0</v>
      </c>
      <c r="G1265" s="156"/>
      <c r="H1265" s="181" t="s">
        <v>1796</v>
      </c>
      <c r="I1265" s="181"/>
      <c r="J1265" s="146">
        <v>12.44</v>
      </c>
    </row>
    <row r="1266" spans="1:10" ht="13.5" thickTop="1" x14ac:dyDescent="0.25">
      <c r="A1266" s="147"/>
      <c r="B1266" s="147"/>
      <c r="C1266" s="147"/>
      <c r="D1266" s="147"/>
      <c r="E1266" s="147"/>
      <c r="F1266" s="147"/>
      <c r="G1266" s="147"/>
      <c r="H1266" s="147"/>
      <c r="I1266" s="147"/>
      <c r="J1266" s="147"/>
    </row>
    <row r="1267" spans="1:10" x14ac:dyDescent="0.25">
      <c r="A1267" s="157" t="s">
        <v>2243</v>
      </c>
      <c r="B1267" s="152" t="s">
        <v>1775</v>
      </c>
      <c r="C1267" s="157" t="s">
        <v>1776</v>
      </c>
      <c r="D1267" s="157" t="s">
        <v>1777</v>
      </c>
      <c r="E1267" s="186" t="s">
        <v>1778</v>
      </c>
      <c r="F1267" s="186"/>
      <c r="G1267" s="153" t="s">
        <v>1779</v>
      </c>
      <c r="H1267" s="152" t="s">
        <v>1780</v>
      </c>
      <c r="I1267" s="152" t="s">
        <v>1781</v>
      </c>
      <c r="J1267" s="152" t="s">
        <v>89</v>
      </c>
    </row>
    <row r="1268" spans="1:10" ht="76.5" x14ac:dyDescent="0.25">
      <c r="A1268" s="158" t="s">
        <v>1461</v>
      </c>
      <c r="B1268" s="138" t="s">
        <v>1612</v>
      </c>
      <c r="C1268" s="158" t="s">
        <v>8</v>
      </c>
      <c r="D1268" s="158" t="s">
        <v>291</v>
      </c>
      <c r="E1268" s="187" t="s">
        <v>1815</v>
      </c>
      <c r="F1268" s="187"/>
      <c r="G1268" s="139" t="s">
        <v>951</v>
      </c>
      <c r="H1268" s="140">
        <v>1</v>
      </c>
      <c r="I1268" s="141">
        <v>667.38</v>
      </c>
      <c r="J1268" s="141">
        <v>667.38</v>
      </c>
    </row>
    <row r="1269" spans="1:10" ht="51" x14ac:dyDescent="0.25">
      <c r="A1269" s="154" t="s">
        <v>949</v>
      </c>
      <c r="B1269" s="142" t="s">
        <v>2207</v>
      </c>
      <c r="C1269" s="154" t="s">
        <v>8</v>
      </c>
      <c r="D1269" s="154" t="s">
        <v>184</v>
      </c>
      <c r="E1269" s="188" t="s">
        <v>1811</v>
      </c>
      <c r="F1269" s="188"/>
      <c r="G1269" s="143" t="s">
        <v>185</v>
      </c>
      <c r="H1269" s="144">
        <v>6.8000000000000005E-2</v>
      </c>
      <c r="I1269" s="145">
        <v>1.22</v>
      </c>
      <c r="J1269" s="145">
        <v>0.08</v>
      </c>
    </row>
    <row r="1270" spans="1:10" ht="51" x14ac:dyDescent="0.25">
      <c r="A1270" s="154" t="s">
        <v>949</v>
      </c>
      <c r="B1270" s="142" t="s">
        <v>2208</v>
      </c>
      <c r="C1270" s="154" t="s">
        <v>8</v>
      </c>
      <c r="D1270" s="154" t="s">
        <v>186</v>
      </c>
      <c r="E1270" s="188" t="s">
        <v>1811</v>
      </c>
      <c r="F1270" s="188"/>
      <c r="G1270" s="143" t="s">
        <v>187</v>
      </c>
      <c r="H1270" s="144">
        <v>0.13100000000000001</v>
      </c>
      <c r="I1270" s="145">
        <v>0.44</v>
      </c>
      <c r="J1270" s="145">
        <v>0.05</v>
      </c>
    </row>
    <row r="1271" spans="1:10" ht="25.5" x14ac:dyDescent="0.25">
      <c r="A1271" s="154" t="s">
        <v>949</v>
      </c>
      <c r="B1271" s="142" t="s">
        <v>2084</v>
      </c>
      <c r="C1271" s="154" t="s">
        <v>8</v>
      </c>
      <c r="D1271" s="154" t="s">
        <v>183</v>
      </c>
      <c r="E1271" s="188" t="s">
        <v>1784</v>
      </c>
      <c r="F1271" s="188"/>
      <c r="G1271" s="143" t="s">
        <v>65</v>
      </c>
      <c r="H1271" s="144">
        <v>0.19900000000000001</v>
      </c>
      <c r="I1271" s="145">
        <v>21.1</v>
      </c>
      <c r="J1271" s="145">
        <v>4.1900000000000004</v>
      </c>
    </row>
    <row r="1272" spans="1:10" ht="25.5" x14ac:dyDescent="0.25">
      <c r="A1272" s="154" t="s">
        <v>949</v>
      </c>
      <c r="B1272" s="142" t="s">
        <v>1827</v>
      </c>
      <c r="C1272" s="154" t="s">
        <v>8</v>
      </c>
      <c r="D1272" s="154" t="s">
        <v>66</v>
      </c>
      <c r="E1272" s="188" t="s">
        <v>1784</v>
      </c>
      <c r="F1272" s="188"/>
      <c r="G1272" s="143" t="s">
        <v>65</v>
      </c>
      <c r="H1272" s="144">
        <v>1.1919999999999999</v>
      </c>
      <c r="I1272" s="145">
        <v>16.829999999999998</v>
      </c>
      <c r="J1272" s="145">
        <v>20.059999999999999</v>
      </c>
    </row>
    <row r="1273" spans="1:10" ht="25.5" x14ac:dyDescent="0.25">
      <c r="A1273" s="154" t="s">
        <v>949</v>
      </c>
      <c r="B1273" s="142" t="s">
        <v>1817</v>
      </c>
      <c r="C1273" s="154" t="s">
        <v>8</v>
      </c>
      <c r="D1273" s="154" t="s">
        <v>168</v>
      </c>
      <c r="E1273" s="188" t="s">
        <v>1784</v>
      </c>
      <c r="F1273" s="188"/>
      <c r="G1273" s="143" t="s">
        <v>65</v>
      </c>
      <c r="H1273" s="144">
        <v>0.19900000000000001</v>
      </c>
      <c r="I1273" s="145">
        <v>20.85</v>
      </c>
      <c r="J1273" s="145">
        <v>4.1399999999999997</v>
      </c>
    </row>
    <row r="1274" spans="1:10" ht="51" x14ac:dyDescent="0.25">
      <c r="A1274" s="155" t="s">
        <v>950</v>
      </c>
      <c r="B1274" s="148" t="s">
        <v>2209</v>
      </c>
      <c r="C1274" s="155" t="s">
        <v>8</v>
      </c>
      <c r="D1274" s="155" t="s">
        <v>526</v>
      </c>
      <c r="E1274" s="185" t="s">
        <v>1808</v>
      </c>
      <c r="F1274" s="185"/>
      <c r="G1274" s="149" t="s">
        <v>951</v>
      </c>
      <c r="H1274" s="150">
        <v>1.103</v>
      </c>
      <c r="I1274" s="151">
        <v>579.21</v>
      </c>
      <c r="J1274" s="151">
        <v>638.86</v>
      </c>
    </row>
    <row r="1275" spans="1:10" x14ac:dyDescent="0.25">
      <c r="A1275" s="156"/>
      <c r="B1275" s="156"/>
      <c r="C1275" s="156"/>
      <c r="D1275" s="156"/>
      <c r="E1275" s="156" t="s">
        <v>1792</v>
      </c>
      <c r="F1275" s="146">
        <v>20.77</v>
      </c>
      <c r="G1275" s="156" t="s">
        <v>1793</v>
      </c>
      <c r="H1275" s="146">
        <v>0</v>
      </c>
      <c r="I1275" s="156" t="s">
        <v>1794</v>
      </c>
      <c r="J1275" s="146">
        <v>20.77</v>
      </c>
    </row>
    <row r="1276" spans="1:10" ht="13.5" thickBot="1" x14ac:dyDescent="0.3">
      <c r="A1276" s="156"/>
      <c r="B1276" s="156"/>
      <c r="C1276" s="156"/>
      <c r="D1276" s="156"/>
      <c r="E1276" s="156" t="s">
        <v>1795</v>
      </c>
      <c r="F1276" s="146">
        <v>0</v>
      </c>
      <c r="G1276" s="156"/>
      <c r="H1276" s="181" t="s">
        <v>1796</v>
      </c>
      <c r="I1276" s="181"/>
      <c r="J1276" s="146">
        <v>667.38</v>
      </c>
    </row>
    <row r="1277" spans="1:10" ht="13.5" thickTop="1" x14ac:dyDescent="0.25">
      <c r="A1277" s="147"/>
      <c r="B1277" s="147"/>
      <c r="C1277" s="147"/>
      <c r="D1277" s="147"/>
      <c r="E1277" s="147"/>
      <c r="F1277" s="147"/>
      <c r="G1277" s="147"/>
      <c r="H1277" s="147"/>
      <c r="I1277" s="147"/>
      <c r="J1277" s="147"/>
    </row>
    <row r="1278" spans="1:10" x14ac:dyDescent="0.25">
      <c r="A1278" s="157" t="s">
        <v>2244</v>
      </c>
      <c r="B1278" s="152" t="s">
        <v>1775</v>
      </c>
      <c r="C1278" s="157" t="s">
        <v>1776</v>
      </c>
      <c r="D1278" s="157" t="s">
        <v>1777</v>
      </c>
      <c r="E1278" s="186" t="s">
        <v>1778</v>
      </c>
      <c r="F1278" s="186"/>
      <c r="G1278" s="153" t="s">
        <v>1779</v>
      </c>
      <c r="H1278" s="152" t="s">
        <v>1780</v>
      </c>
      <c r="I1278" s="152" t="s">
        <v>1781</v>
      </c>
      <c r="J1278" s="152" t="s">
        <v>89</v>
      </c>
    </row>
    <row r="1279" spans="1:10" ht="89.25" x14ac:dyDescent="0.25">
      <c r="A1279" s="158" t="s">
        <v>1461</v>
      </c>
      <c r="B1279" s="138" t="s">
        <v>1613</v>
      </c>
      <c r="C1279" s="158" t="s">
        <v>8</v>
      </c>
      <c r="D1279" s="158" t="s">
        <v>292</v>
      </c>
      <c r="E1279" s="187" t="s">
        <v>1815</v>
      </c>
      <c r="F1279" s="187"/>
      <c r="G1279" s="139" t="s">
        <v>951</v>
      </c>
      <c r="H1279" s="140">
        <v>1</v>
      </c>
      <c r="I1279" s="141">
        <v>641.74</v>
      </c>
      <c r="J1279" s="141">
        <v>641.74</v>
      </c>
    </row>
    <row r="1280" spans="1:10" ht="51" x14ac:dyDescent="0.25">
      <c r="A1280" s="154" t="s">
        <v>949</v>
      </c>
      <c r="B1280" s="142" t="s">
        <v>2207</v>
      </c>
      <c r="C1280" s="154" t="s">
        <v>8</v>
      </c>
      <c r="D1280" s="154" t="s">
        <v>184</v>
      </c>
      <c r="E1280" s="188" t="s">
        <v>1811</v>
      </c>
      <c r="F1280" s="188"/>
      <c r="G1280" s="143" t="s">
        <v>185</v>
      </c>
      <c r="H1280" s="144">
        <v>4.3999999999999997E-2</v>
      </c>
      <c r="I1280" s="145">
        <v>1.22</v>
      </c>
      <c r="J1280" s="145">
        <v>0.05</v>
      </c>
    </row>
    <row r="1281" spans="1:10" ht="51" x14ac:dyDescent="0.25">
      <c r="A1281" s="154" t="s">
        <v>949</v>
      </c>
      <c r="B1281" s="142" t="s">
        <v>2208</v>
      </c>
      <c r="C1281" s="154" t="s">
        <v>8</v>
      </c>
      <c r="D1281" s="154" t="s">
        <v>186</v>
      </c>
      <c r="E1281" s="188" t="s">
        <v>1811</v>
      </c>
      <c r="F1281" s="188"/>
      <c r="G1281" s="143" t="s">
        <v>187</v>
      </c>
      <c r="H1281" s="144">
        <v>0.127</v>
      </c>
      <c r="I1281" s="145">
        <v>0.44</v>
      </c>
      <c r="J1281" s="145">
        <v>0.05</v>
      </c>
    </row>
    <row r="1282" spans="1:10" ht="25.5" x14ac:dyDescent="0.25">
      <c r="A1282" s="154" t="s">
        <v>949</v>
      </c>
      <c r="B1282" s="142" t="s">
        <v>2084</v>
      </c>
      <c r="C1282" s="154" t="s">
        <v>8</v>
      </c>
      <c r="D1282" s="154" t="s">
        <v>183</v>
      </c>
      <c r="E1282" s="188" t="s">
        <v>1784</v>
      </c>
      <c r="F1282" s="188"/>
      <c r="G1282" s="143" t="s">
        <v>65</v>
      </c>
      <c r="H1282" s="144">
        <v>0.51200000000000001</v>
      </c>
      <c r="I1282" s="145">
        <v>21.1</v>
      </c>
      <c r="J1282" s="145">
        <v>10.8</v>
      </c>
    </row>
    <row r="1283" spans="1:10" ht="25.5" x14ac:dyDescent="0.25">
      <c r="A1283" s="154" t="s">
        <v>949</v>
      </c>
      <c r="B1283" s="142" t="s">
        <v>1827</v>
      </c>
      <c r="C1283" s="154" t="s">
        <v>8</v>
      </c>
      <c r="D1283" s="154" t="s">
        <v>66</v>
      </c>
      <c r="E1283" s="188" t="s">
        <v>1784</v>
      </c>
      <c r="F1283" s="188"/>
      <c r="G1283" s="143" t="s">
        <v>65</v>
      </c>
      <c r="H1283" s="144">
        <v>0.58599999999999997</v>
      </c>
      <c r="I1283" s="145">
        <v>16.829999999999998</v>
      </c>
      <c r="J1283" s="145">
        <v>9.86</v>
      </c>
    </row>
    <row r="1284" spans="1:10" ht="25.5" x14ac:dyDescent="0.25">
      <c r="A1284" s="154" t="s">
        <v>949</v>
      </c>
      <c r="B1284" s="142" t="s">
        <v>1817</v>
      </c>
      <c r="C1284" s="154" t="s">
        <v>8</v>
      </c>
      <c r="D1284" s="154" t="s">
        <v>168</v>
      </c>
      <c r="E1284" s="188" t="s">
        <v>1784</v>
      </c>
      <c r="F1284" s="188"/>
      <c r="G1284" s="143" t="s">
        <v>65</v>
      </c>
      <c r="H1284" s="144">
        <v>8.5000000000000006E-2</v>
      </c>
      <c r="I1284" s="145">
        <v>20.85</v>
      </c>
      <c r="J1284" s="145">
        <v>1.77</v>
      </c>
    </row>
    <row r="1285" spans="1:10" ht="51" x14ac:dyDescent="0.25">
      <c r="A1285" s="155" t="s">
        <v>950</v>
      </c>
      <c r="B1285" s="148" t="s">
        <v>2211</v>
      </c>
      <c r="C1285" s="155" t="s">
        <v>8</v>
      </c>
      <c r="D1285" s="155" t="s">
        <v>525</v>
      </c>
      <c r="E1285" s="185" t="s">
        <v>1808</v>
      </c>
      <c r="F1285" s="185"/>
      <c r="G1285" s="149" t="s">
        <v>951</v>
      </c>
      <c r="H1285" s="150">
        <v>1.103</v>
      </c>
      <c r="I1285" s="151">
        <v>561.39</v>
      </c>
      <c r="J1285" s="151">
        <v>619.21</v>
      </c>
    </row>
    <row r="1286" spans="1:10" x14ac:dyDescent="0.25">
      <c r="A1286" s="156"/>
      <c r="B1286" s="156"/>
      <c r="C1286" s="156"/>
      <c r="D1286" s="156"/>
      <c r="E1286" s="156" t="s">
        <v>1792</v>
      </c>
      <c r="F1286" s="146">
        <v>16.709999999999997</v>
      </c>
      <c r="G1286" s="156" t="s">
        <v>1793</v>
      </c>
      <c r="H1286" s="146">
        <v>0</v>
      </c>
      <c r="I1286" s="156" t="s">
        <v>1794</v>
      </c>
      <c r="J1286" s="146">
        <v>16.709999999999997</v>
      </c>
    </row>
    <row r="1287" spans="1:10" ht="13.5" thickBot="1" x14ac:dyDescent="0.3">
      <c r="A1287" s="156"/>
      <c r="B1287" s="156"/>
      <c r="C1287" s="156"/>
      <c r="D1287" s="156"/>
      <c r="E1287" s="156" t="s">
        <v>1795</v>
      </c>
      <c r="F1287" s="146">
        <v>0</v>
      </c>
      <c r="G1287" s="156"/>
      <c r="H1287" s="181" t="s">
        <v>1796</v>
      </c>
      <c r="I1287" s="181"/>
      <c r="J1287" s="146">
        <v>641.74</v>
      </c>
    </row>
    <row r="1288" spans="1:10" ht="13.5" thickTop="1" x14ac:dyDescent="0.25">
      <c r="A1288" s="147"/>
      <c r="B1288" s="147"/>
      <c r="C1288" s="147"/>
      <c r="D1288" s="147"/>
      <c r="E1288" s="147"/>
      <c r="F1288" s="147"/>
      <c r="G1288" s="147"/>
      <c r="H1288" s="147"/>
      <c r="I1288" s="147"/>
      <c r="J1288" s="147"/>
    </row>
    <row r="1289" spans="1:10" x14ac:dyDescent="0.25">
      <c r="A1289" s="157" t="s">
        <v>2245</v>
      </c>
      <c r="B1289" s="152" t="s">
        <v>1775</v>
      </c>
      <c r="C1289" s="157" t="s">
        <v>1776</v>
      </c>
      <c r="D1289" s="157" t="s">
        <v>1777</v>
      </c>
      <c r="E1289" s="186" t="s">
        <v>1778</v>
      </c>
      <c r="F1289" s="186"/>
      <c r="G1289" s="153" t="s">
        <v>1779</v>
      </c>
      <c r="H1289" s="152" t="s">
        <v>1780</v>
      </c>
      <c r="I1289" s="152" t="s">
        <v>1781</v>
      </c>
      <c r="J1289" s="152" t="s">
        <v>89</v>
      </c>
    </row>
    <row r="1290" spans="1:10" ht="89.25" x14ac:dyDescent="0.25">
      <c r="A1290" s="158" t="s">
        <v>1461</v>
      </c>
      <c r="B1290" s="138" t="s">
        <v>1614</v>
      </c>
      <c r="C1290" s="158" t="s">
        <v>8</v>
      </c>
      <c r="D1290" s="158" t="s">
        <v>164</v>
      </c>
      <c r="E1290" s="187" t="s">
        <v>1904</v>
      </c>
      <c r="F1290" s="187"/>
      <c r="G1290" s="139" t="s">
        <v>763</v>
      </c>
      <c r="H1290" s="140">
        <v>1</v>
      </c>
      <c r="I1290" s="141">
        <v>81.28</v>
      </c>
      <c r="J1290" s="141">
        <v>81.28</v>
      </c>
    </row>
    <row r="1291" spans="1:10" ht="89.25" x14ac:dyDescent="0.25">
      <c r="A1291" s="154" t="s">
        <v>949</v>
      </c>
      <c r="B1291" s="142" t="s">
        <v>2246</v>
      </c>
      <c r="C1291" s="154" t="s">
        <v>8</v>
      </c>
      <c r="D1291" s="154" t="s">
        <v>442</v>
      </c>
      <c r="E1291" s="188" t="s">
        <v>1904</v>
      </c>
      <c r="F1291" s="188"/>
      <c r="G1291" s="143" t="s">
        <v>763</v>
      </c>
      <c r="H1291" s="144">
        <v>0.20280000000000001</v>
      </c>
      <c r="I1291" s="145">
        <v>71.900000000000006</v>
      </c>
      <c r="J1291" s="145">
        <v>14.58</v>
      </c>
    </row>
    <row r="1292" spans="1:10" ht="89.25" x14ac:dyDescent="0.25">
      <c r="A1292" s="154" t="s">
        <v>949</v>
      </c>
      <c r="B1292" s="142" t="s">
        <v>2247</v>
      </c>
      <c r="C1292" s="154" t="s">
        <v>8</v>
      </c>
      <c r="D1292" s="154" t="s">
        <v>441</v>
      </c>
      <c r="E1292" s="188" t="s">
        <v>1904</v>
      </c>
      <c r="F1292" s="188"/>
      <c r="G1292" s="143" t="s">
        <v>763</v>
      </c>
      <c r="H1292" s="144">
        <v>0.2334</v>
      </c>
      <c r="I1292" s="145">
        <v>83.14</v>
      </c>
      <c r="J1292" s="145">
        <v>19.399999999999999</v>
      </c>
    </row>
    <row r="1293" spans="1:10" ht="89.25" x14ac:dyDescent="0.25">
      <c r="A1293" s="154" t="s">
        <v>949</v>
      </c>
      <c r="B1293" s="142" t="s">
        <v>2248</v>
      </c>
      <c r="C1293" s="154" t="s">
        <v>8</v>
      </c>
      <c r="D1293" s="154" t="s">
        <v>444</v>
      </c>
      <c r="E1293" s="188" t="s">
        <v>1904</v>
      </c>
      <c r="F1293" s="188"/>
      <c r="G1293" s="143" t="s">
        <v>763</v>
      </c>
      <c r="H1293" s="144">
        <v>0.31680000000000003</v>
      </c>
      <c r="I1293" s="145">
        <v>77.56</v>
      </c>
      <c r="J1293" s="145">
        <v>24.57</v>
      </c>
    </row>
    <row r="1294" spans="1:10" ht="89.25" x14ac:dyDescent="0.25">
      <c r="A1294" s="154" t="s">
        <v>949</v>
      </c>
      <c r="B1294" s="142" t="s">
        <v>2249</v>
      </c>
      <c r="C1294" s="154" t="s">
        <v>8</v>
      </c>
      <c r="D1294" s="154" t="s">
        <v>443</v>
      </c>
      <c r="E1294" s="188" t="s">
        <v>1904</v>
      </c>
      <c r="F1294" s="188"/>
      <c r="G1294" s="143" t="s">
        <v>763</v>
      </c>
      <c r="H1294" s="144">
        <v>0.247</v>
      </c>
      <c r="I1294" s="145">
        <v>92.04</v>
      </c>
      <c r="J1294" s="145">
        <v>22.73</v>
      </c>
    </row>
    <row r="1295" spans="1:10" x14ac:dyDescent="0.25">
      <c r="A1295" s="156"/>
      <c r="B1295" s="156"/>
      <c r="C1295" s="156"/>
      <c r="D1295" s="156"/>
      <c r="E1295" s="156" t="s">
        <v>1792</v>
      </c>
      <c r="F1295" s="146">
        <v>37.19</v>
      </c>
      <c r="G1295" s="156" t="s">
        <v>1793</v>
      </c>
      <c r="H1295" s="146">
        <v>0</v>
      </c>
      <c r="I1295" s="156" t="s">
        <v>1794</v>
      </c>
      <c r="J1295" s="146">
        <v>37.19</v>
      </c>
    </row>
    <row r="1296" spans="1:10" ht="13.5" thickBot="1" x14ac:dyDescent="0.3">
      <c r="A1296" s="156"/>
      <c r="B1296" s="156"/>
      <c r="C1296" s="156"/>
      <c r="D1296" s="156"/>
      <c r="E1296" s="156" t="s">
        <v>1795</v>
      </c>
      <c r="F1296" s="146">
        <v>0</v>
      </c>
      <c r="G1296" s="156"/>
      <c r="H1296" s="181" t="s">
        <v>1796</v>
      </c>
      <c r="I1296" s="181"/>
      <c r="J1296" s="146">
        <v>81.28</v>
      </c>
    </row>
    <row r="1297" spans="1:10" ht="13.5" thickTop="1" x14ac:dyDescent="0.25">
      <c r="A1297" s="147"/>
      <c r="B1297" s="147"/>
      <c r="C1297" s="147"/>
      <c r="D1297" s="147"/>
      <c r="E1297" s="147"/>
      <c r="F1297" s="147"/>
      <c r="G1297" s="147"/>
      <c r="H1297" s="147"/>
      <c r="I1297" s="147"/>
      <c r="J1297" s="147"/>
    </row>
    <row r="1298" spans="1:10" x14ac:dyDescent="0.25">
      <c r="A1298" s="157" t="s">
        <v>2250</v>
      </c>
      <c r="B1298" s="152" t="s">
        <v>1775</v>
      </c>
      <c r="C1298" s="157" t="s">
        <v>1776</v>
      </c>
      <c r="D1298" s="157" t="s">
        <v>1777</v>
      </c>
      <c r="E1298" s="186" t="s">
        <v>1778</v>
      </c>
      <c r="F1298" s="186"/>
      <c r="G1298" s="153" t="s">
        <v>1779</v>
      </c>
      <c r="H1298" s="152" t="s">
        <v>1780</v>
      </c>
      <c r="I1298" s="152" t="s">
        <v>1781</v>
      </c>
      <c r="J1298" s="152" t="s">
        <v>89</v>
      </c>
    </row>
    <row r="1299" spans="1:10" ht="76.5" x14ac:dyDescent="0.25">
      <c r="A1299" s="158" t="s">
        <v>1461</v>
      </c>
      <c r="B1299" s="138" t="s">
        <v>1615</v>
      </c>
      <c r="C1299" s="158" t="s">
        <v>8</v>
      </c>
      <c r="D1299" s="158" t="s">
        <v>274</v>
      </c>
      <c r="E1299" s="187" t="s">
        <v>1838</v>
      </c>
      <c r="F1299" s="187"/>
      <c r="G1299" s="139" t="s">
        <v>198</v>
      </c>
      <c r="H1299" s="140">
        <v>1</v>
      </c>
      <c r="I1299" s="141">
        <v>2315.0300000000002</v>
      </c>
      <c r="J1299" s="141">
        <v>2315.0300000000002</v>
      </c>
    </row>
    <row r="1300" spans="1:10" ht="51" x14ac:dyDescent="0.25">
      <c r="A1300" s="154" t="s">
        <v>949</v>
      </c>
      <c r="B1300" s="142" t="s">
        <v>2251</v>
      </c>
      <c r="C1300" s="154" t="s">
        <v>8</v>
      </c>
      <c r="D1300" s="154" t="s">
        <v>646</v>
      </c>
      <c r="E1300" s="188" t="s">
        <v>1838</v>
      </c>
      <c r="F1300" s="188"/>
      <c r="G1300" s="143" t="s">
        <v>198</v>
      </c>
      <c r="H1300" s="144">
        <v>1</v>
      </c>
      <c r="I1300" s="145">
        <v>250.79</v>
      </c>
      <c r="J1300" s="145">
        <v>250.79</v>
      </c>
    </row>
    <row r="1301" spans="1:10" ht="25.5" x14ac:dyDescent="0.25">
      <c r="A1301" s="154" t="s">
        <v>949</v>
      </c>
      <c r="B1301" s="142" t="s">
        <v>1827</v>
      </c>
      <c r="C1301" s="154" t="s">
        <v>8</v>
      </c>
      <c r="D1301" s="154" t="s">
        <v>66</v>
      </c>
      <c r="E1301" s="188" t="s">
        <v>1784</v>
      </c>
      <c r="F1301" s="188"/>
      <c r="G1301" s="143" t="s">
        <v>65</v>
      </c>
      <c r="H1301" s="144">
        <v>0.65600000000000003</v>
      </c>
      <c r="I1301" s="145">
        <v>16.829999999999998</v>
      </c>
      <c r="J1301" s="145">
        <v>11.04</v>
      </c>
    </row>
    <row r="1302" spans="1:10" ht="25.5" x14ac:dyDescent="0.25">
      <c r="A1302" s="154" t="s">
        <v>949</v>
      </c>
      <c r="B1302" s="142" t="s">
        <v>2252</v>
      </c>
      <c r="C1302" s="154" t="s">
        <v>8</v>
      </c>
      <c r="D1302" s="154" t="s">
        <v>217</v>
      </c>
      <c r="E1302" s="188" t="s">
        <v>1784</v>
      </c>
      <c r="F1302" s="188"/>
      <c r="G1302" s="143" t="s">
        <v>65</v>
      </c>
      <c r="H1302" s="144">
        <v>2.8439999999999999</v>
      </c>
      <c r="I1302" s="145">
        <v>15.22</v>
      </c>
      <c r="J1302" s="145">
        <v>43.28</v>
      </c>
    </row>
    <row r="1303" spans="1:10" ht="38.25" x14ac:dyDescent="0.25">
      <c r="A1303" s="155" t="s">
        <v>950</v>
      </c>
      <c r="B1303" s="148" t="s">
        <v>2253</v>
      </c>
      <c r="C1303" s="155" t="s">
        <v>8</v>
      </c>
      <c r="D1303" s="155" t="s">
        <v>519</v>
      </c>
      <c r="E1303" s="185" t="s">
        <v>1808</v>
      </c>
      <c r="F1303" s="185"/>
      <c r="G1303" s="149" t="s">
        <v>43</v>
      </c>
      <c r="H1303" s="150">
        <v>53.86</v>
      </c>
      <c r="I1303" s="151">
        <v>10.27</v>
      </c>
      <c r="J1303" s="151">
        <v>553.14</v>
      </c>
    </row>
    <row r="1304" spans="1:10" ht="25.5" x14ac:dyDescent="0.25">
      <c r="A1304" s="155" t="s">
        <v>950</v>
      </c>
      <c r="B1304" s="148" t="s">
        <v>2254</v>
      </c>
      <c r="C1304" s="155" t="s">
        <v>8</v>
      </c>
      <c r="D1304" s="155" t="s">
        <v>540</v>
      </c>
      <c r="E1304" s="185" t="s">
        <v>1808</v>
      </c>
      <c r="F1304" s="185"/>
      <c r="G1304" s="149" t="s">
        <v>43</v>
      </c>
      <c r="H1304" s="150">
        <v>0.52200000000000002</v>
      </c>
      <c r="I1304" s="151">
        <v>28.65</v>
      </c>
      <c r="J1304" s="151">
        <v>14.95</v>
      </c>
    </row>
    <row r="1305" spans="1:10" ht="51" x14ac:dyDescent="0.25">
      <c r="A1305" s="155" t="s">
        <v>950</v>
      </c>
      <c r="B1305" s="148" t="s">
        <v>2255</v>
      </c>
      <c r="C1305" s="155" t="s">
        <v>8</v>
      </c>
      <c r="D1305" s="155" t="s">
        <v>593</v>
      </c>
      <c r="E1305" s="185" t="s">
        <v>1808</v>
      </c>
      <c r="F1305" s="185"/>
      <c r="G1305" s="149" t="s">
        <v>43</v>
      </c>
      <c r="H1305" s="150">
        <v>133.38</v>
      </c>
      <c r="I1305" s="151">
        <v>10.81</v>
      </c>
      <c r="J1305" s="151">
        <v>1441.83</v>
      </c>
    </row>
    <row r="1306" spans="1:10" x14ac:dyDescent="0.25">
      <c r="A1306" s="156"/>
      <c r="B1306" s="156"/>
      <c r="C1306" s="156"/>
      <c r="D1306" s="156"/>
      <c r="E1306" s="156" t="s">
        <v>1792</v>
      </c>
      <c r="F1306" s="146">
        <v>42.89</v>
      </c>
      <c r="G1306" s="156" t="s">
        <v>1793</v>
      </c>
      <c r="H1306" s="146">
        <v>0</v>
      </c>
      <c r="I1306" s="156" t="s">
        <v>1794</v>
      </c>
      <c r="J1306" s="146">
        <v>42.89</v>
      </c>
    </row>
    <row r="1307" spans="1:10" ht="13.5" thickBot="1" x14ac:dyDescent="0.3">
      <c r="A1307" s="156"/>
      <c r="B1307" s="156"/>
      <c r="C1307" s="156"/>
      <c r="D1307" s="156"/>
      <c r="E1307" s="156" t="s">
        <v>1795</v>
      </c>
      <c r="F1307" s="146">
        <v>0</v>
      </c>
      <c r="G1307" s="156"/>
      <c r="H1307" s="181" t="s">
        <v>1796</v>
      </c>
      <c r="I1307" s="181"/>
      <c r="J1307" s="146">
        <v>2315.0300000000002</v>
      </c>
    </row>
    <row r="1308" spans="1:10" ht="13.5" thickTop="1" x14ac:dyDescent="0.25">
      <c r="A1308" s="147"/>
      <c r="B1308" s="147"/>
      <c r="C1308" s="147"/>
      <c r="D1308" s="147"/>
      <c r="E1308" s="147"/>
      <c r="F1308" s="147"/>
      <c r="G1308" s="147"/>
      <c r="H1308" s="147"/>
      <c r="I1308" s="147"/>
      <c r="J1308" s="147"/>
    </row>
    <row r="1309" spans="1:10" x14ac:dyDescent="0.25">
      <c r="A1309" s="157" t="s">
        <v>2256</v>
      </c>
      <c r="B1309" s="152" t="s">
        <v>1775</v>
      </c>
      <c r="C1309" s="157" t="s">
        <v>1776</v>
      </c>
      <c r="D1309" s="157" t="s">
        <v>1777</v>
      </c>
      <c r="E1309" s="186" t="s">
        <v>1778</v>
      </c>
      <c r="F1309" s="186"/>
      <c r="G1309" s="153" t="s">
        <v>1779</v>
      </c>
      <c r="H1309" s="152" t="s">
        <v>1780</v>
      </c>
      <c r="I1309" s="152" t="s">
        <v>1781</v>
      </c>
      <c r="J1309" s="152" t="s">
        <v>89</v>
      </c>
    </row>
    <row r="1310" spans="1:10" ht="76.5" x14ac:dyDescent="0.25">
      <c r="A1310" s="158" t="s">
        <v>1461</v>
      </c>
      <c r="B1310" s="138" t="s">
        <v>1616</v>
      </c>
      <c r="C1310" s="158" t="s">
        <v>8</v>
      </c>
      <c r="D1310" s="158" t="s">
        <v>647</v>
      </c>
      <c r="E1310" s="187" t="s">
        <v>1838</v>
      </c>
      <c r="F1310" s="187"/>
      <c r="G1310" s="139" t="s">
        <v>763</v>
      </c>
      <c r="H1310" s="140">
        <v>1</v>
      </c>
      <c r="I1310" s="141">
        <v>54.8</v>
      </c>
      <c r="J1310" s="141">
        <v>54.8</v>
      </c>
    </row>
    <row r="1311" spans="1:10" ht="51" x14ac:dyDescent="0.25">
      <c r="A1311" s="154" t="s">
        <v>949</v>
      </c>
      <c r="B1311" s="142" t="s">
        <v>2258</v>
      </c>
      <c r="C1311" s="154" t="s">
        <v>8</v>
      </c>
      <c r="D1311" s="154" t="s">
        <v>265</v>
      </c>
      <c r="E1311" s="188" t="s">
        <v>1811</v>
      </c>
      <c r="F1311" s="188"/>
      <c r="G1311" s="143" t="s">
        <v>187</v>
      </c>
      <c r="H1311" s="144">
        <v>9.4000000000000004E-3</v>
      </c>
      <c r="I1311" s="145">
        <v>15.8</v>
      </c>
      <c r="J1311" s="145">
        <v>0.14000000000000001</v>
      </c>
    </row>
    <row r="1312" spans="1:10" ht="51" x14ac:dyDescent="0.25">
      <c r="A1312" s="154" t="s">
        <v>949</v>
      </c>
      <c r="B1312" s="142" t="s">
        <v>2257</v>
      </c>
      <c r="C1312" s="154" t="s">
        <v>8</v>
      </c>
      <c r="D1312" s="154" t="s">
        <v>249</v>
      </c>
      <c r="E1312" s="188" t="s">
        <v>1811</v>
      </c>
      <c r="F1312" s="188"/>
      <c r="G1312" s="143" t="s">
        <v>185</v>
      </c>
      <c r="H1312" s="144">
        <v>6.7999999999999996E-3</v>
      </c>
      <c r="I1312" s="145">
        <v>16.809999999999999</v>
      </c>
      <c r="J1312" s="145">
        <v>0.11</v>
      </c>
    </row>
    <row r="1313" spans="1:10" ht="25.5" x14ac:dyDescent="0.25">
      <c r="A1313" s="154" t="s">
        <v>949</v>
      </c>
      <c r="B1313" s="142" t="s">
        <v>1827</v>
      </c>
      <c r="C1313" s="154" t="s">
        <v>8</v>
      </c>
      <c r="D1313" s="154" t="s">
        <v>66</v>
      </c>
      <c r="E1313" s="188" t="s">
        <v>1784</v>
      </c>
      <c r="F1313" s="188"/>
      <c r="G1313" s="143" t="s">
        <v>65</v>
      </c>
      <c r="H1313" s="144">
        <v>0.106</v>
      </c>
      <c r="I1313" s="145">
        <v>16.829999999999998</v>
      </c>
      <c r="J1313" s="145">
        <v>1.78</v>
      </c>
    </row>
    <row r="1314" spans="1:10" ht="25.5" x14ac:dyDescent="0.25">
      <c r="A1314" s="154" t="s">
        <v>949</v>
      </c>
      <c r="B1314" s="142" t="s">
        <v>2252</v>
      </c>
      <c r="C1314" s="154" t="s">
        <v>8</v>
      </c>
      <c r="D1314" s="154" t="s">
        <v>217</v>
      </c>
      <c r="E1314" s="188" t="s">
        <v>1784</v>
      </c>
      <c r="F1314" s="188"/>
      <c r="G1314" s="143" t="s">
        <v>65</v>
      </c>
      <c r="H1314" s="144">
        <v>0.21299999999999999</v>
      </c>
      <c r="I1314" s="145">
        <v>15.22</v>
      </c>
      <c r="J1314" s="145">
        <v>3.24</v>
      </c>
    </row>
    <row r="1315" spans="1:10" ht="38.25" x14ac:dyDescent="0.25">
      <c r="A1315" s="155" t="s">
        <v>950</v>
      </c>
      <c r="B1315" s="148" t="s">
        <v>2259</v>
      </c>
      <c r="C1315" s="155" t="s">
        <v>8</v>
      </c>
      <c r="D1315" s="155" t="s">
        <v>588</v>
      </c>
      <c r="E1315" s="185" t="s">
        <v>1808</v>
      </c>
      <c r="F1315" s="185"/>
      <c r="G1315" s="149" t="s">
        <v>1020</v>
      </c>
      <c r="H1315" s="150">
        <v>7.0000000000000001E-3</v>
      </c>
      <c r="I1315" s="151">
        <v>211.62</v>
      </c>
      <c r="J1315" s="151">
        <v>1.48</v>
      </c>
    </row>
    <row r="1316" spans="1:10" ht="51" x14ac:dyDescent="0.25">
      <c r="A1316" s="155" t="s">
        <v>950</v>
      </c>
      <c r="B1316" s="148" t="s">
        <v>2260</v>
      </c>
      <c r="C1316" s="155" t="s">
        <v>8</v>
      </c>
      <c r="D1316" s="155" t="s">
        <v>592</v>
      </c>
      <c r="E1316" s="185" t="s">
        <v>1808</v>
      </c>
      <c r="F1316" s="185"/>
      <c r="G1316" s="149" t="s">
        <v>43</v>
      </c>
      <c r="H1316" s="150">
        <v>4.3330000000000002</v>
      </c>
      <c r="I1316" s="151">
        <v>11.09</v>
      </c>
      <c r="J1316" s="151">
        <v>48.05</v>
      </c>
    </row>
    <row r="1317" spans="1:10" x14ac:dyDescent="0.25">
      <c r="A1317" s="156"/>
      <c r="B1317" s="156"/>
      <c r="C1317" s="156"/>
      <c r="D1317" s="156"/>
      <c r="E1317" s="156" t="s">
        <v>1792</v>
      </c>
      <c r="F1317" s="146">
        <v>1.44</v>
      </c>
      <c r="G1317" s="156" t="s">
        <v>1793</v>
      </c>
      <c r="H1317" s="146">
        <v>0</v>
      </c>
      <c r="I1317" s="156" t="s">
        <v>1794</v>
      </c>
      <c r="J1317" s="146">
        <v>1.44</v>
      </c>
    </row>
    <row r="1318" spans="1:10" ht="13.5" thickBot="1" x14ac:dyDescent="0.3">
      <c r="A1318" s="156"/>
      <c r="B1318" s="156"/>
      <c r="C1318" s="156"/>
      <c r="D1318" s="156"/>
      <c r="E1318" s="156" t="s">
        <v>1795</v>
      </c>
      <c r="F1318" s="146">
        <v>0</v>
      </c>
      <c r="G1318" s="156"/>
      <c r="H1318" s="181" t="s">
        <v>1796</v>
      </c>
      <c r="I1318" s="181"/>
      <c r="J1318" s="146">
        <v>54.8</v>
      </c>
    </row>
    <row r="1319" spans="1:10" ht="13.5" thickTop="1" x14ac:dyDescent="0.25">
      <c r="A1319" s="147"/>
      <c r="B1319" s="147"/>
      <c r="C1319" s="147"/>
      <c r="D1319" s="147"/>
      <c r="E1319" s="147"/>
      <c r="F1319" s="147"/>
      <c r="G1319" s="147"/>
      <c r="H1319" s="147"/>
      <c r="I1319" s="147"/>
      <c r="J1319" s="147"/>
    </row>
    <row r="1320" spans="1:10" x14ac:dyDescent="0.25">
      <c r="A1320" s="157" t="s">
        <v>2261</v>
      </c>
      <c r="B1320" s="152" t="s">
        <v>1775</v>
      </c>
      <c r="C1320" s="157" t="s">
        <v>1776</v>
      </c>
      <c r="D1320" s="157" t="s">
        <v>1777</v>
      </c>
      <c r="E1320" s="186" t="s">
        <v>1778</v>
      </c>
      <c r="F1320" s="186"/>
      <c r="G1320" s="153" t="s">
        <v>1779</v>
      </c>
      <c r="H1320" s="152" t="s">
        <v>1780</v>
      </c>
      <c r="I1320" s="152" t="s">
        <v>1781</v>
      </c>
      <c r="J1320" s="152" t="s">
        <v>89</v>
      </c>
    </row>
    <row r="1321" spans="1:10" ht="51" x14ac:dyDescent="0.25">
      <c r="A1321" s="158" t="s">
        <v>1461</v>
      </c>
      <c r="B1321" s="138" t="s">
        <v>1617</v>
      </c>
      <c r="C1321" s="158" t="s">
        <v>8</v>
      </c>
      <c r="D1321" s="158" t="s">
        <v>644</v>
      </c>
      <c r="E1321" s="187" t="s">
        <v>1838</v>
      </c>
      <c r="F1321" s="187"/>
      <c r="G1321" s="139" t="s">
        <v>763</v>
      </c>
      <c r="H1321" s="140">
        <v>1</v>
      </c>
      <c r="I1321" s="141">
        <v>216.3</v>
      </c>
      <c r="J1321" s="141">
        <v>216.3</v>
      </c>
    </row>
    <row r="1322" spans="1:10" ht="51" x14ac:dyDescent="0.25">
      <c r="A1322" s="154" t="s">
        <v>949</v>
      </c>
      <c r="B1322" s="142" t="s">
        <v>2257</v>
      </c>
      <c r="C1322" s="154" t="s">
        <v>8</v>
      </c>
      <c r="D1322" s="154" t="s">
        <v>249</v>
      </c>
      <c r="E1322" s="188" t="s">
        <v>1811</v>
      </c>
      <c r="F1322" s="188"/>
      <c r="G1322" s="143" t="s">
        <v>185</v>
      </c>
      <c r="H1322" s="144">
        <v>8.9999999999999998E-4</v>
      </c>
      <c r="I1322" s="145">
        <v>16.809999999999999</v>
      </c>
      <c r="J1322" s="145">
        <v>0.01</v>
      </c>
    </row>
    <row r="1323" spans="1:10" ht="51" x14ac:dyDescent="0.25">
      <c r="A1323" s="154" t="s">
        <v>949</v>
      </c>
      <c r="B1323" s="142" t="s">
        <v>2258</v>
      </c>
      <c r="C1323" s="154" t="s">
        <v>8</v>
      </c>
      <c r="D1323" s="154" t="s">
        <v>265</v>
      </c>
      <c r="E1323" s="188" t="s">
        <v>1811</v>
      </c>
      <c r="F1323" s="188"/>
      <c r="G1323" s="143" t="s">
        <v>187</v>
      </c>
      <c r="H1323" s="144">
        <v>1.1999999999999999E-3</v>
      </c>
      <c r="I1323" s="145">
        <v>15.8</v>
      </c>
      <c r="J1323" s="145">
        <v>0.01</v>
      </c>
    </row>
    <row r="1324" spans="1:10" ht="25.5" x14ac:dyDescent="0.25">
      <c r="A1324" s="154" t="s">
        <v>949</v>
      </c>
      <c r="B1324" s="142" t="s">
        <v>1827</v>
      </c>
      <c r="C1324" s="154" t="s">
        <v>8</v>
      </c>
      <c r="D1324" s="154" t="s">
        <v>66</v>
      </c>
      <c r="E1324" s="188" t="s">
        <v>1784</v>
      </c>
      <c r="F1324" s="188"/>
      <c r="G1324" s="143" t="s">
        <v>65</v>
      </c>
      <c r="H1324" s="144">
        <v>6.2E-2</v>
      </c>
      <c r="I1324" s="145">
        <v>16.829999999999998</v>
      </c>
      <c r="J1324" s="145">
        <v>1.04</v>
      </c>
    </row>
    <row r="1325" spans="1:10" ht="25.5" x14ac:dyDescent="0.25">
      <c r="A1325" s="154" t="s">
        <v>949</v>
      </c>
      <c r="B1325" s="142" t="s">
        <v>2262</v>
      </c>
      <c r="C1325" s="154" t="s">
        <v>8</v>
      </c>
      <c r="D1325" s="154" t="s">
        <v>475</v>
      </c>
      <c r="E1325" s="188" t="s">
        <v>1784</v>
      </c>
      <c r="F1325" s="188"/>
      <c r="G1325" s="143" t="s">
        <v>65</v>
      </c>
      <c r="H1325" s="144">
        <v>5.6000000000000001E-2</v>
      </c>
      <c r="I1325" s="145">
        <v>20.66</v>
      </c>
      <c r="J1325" s="145">
        <v>1.1499999999999999</v>
      </c>
    </row>
    <row r="1326" spans="1:10" ht="51" x14ac:dyDescent="0.25">
      <c r="A1326" s="155" t="s">
        <v>950</v>
      </c>
      <c r="B1326" s="148" t="s">
        <v>2263</v>
      </c>
      <c r="C1326" s="155" t="s">
        <v>8</v>
      </c>
      <c r="D1326" s="155" t="s">
        <v>564</v>
      </c>
      <c r="E1326" s="185" t="s">
        <v>1808</v>
      </c>
      <c r="F1326" s="185"/>
      <c r="G1326" s="149" t="s">
        <v>952</v>
      </c>
      <c r="H1326" s="150">
        <v>4.1500000000000004</v>
      </c>
      <c r="I1326" s="151">
        <v>1.89</v>
      </c>
      <c r="J1326" s="151">
        <v>7.84</v>
      </c>
    </row>
    <row r="1327" spans="1:10" ht="89.25" x14ac:dyDescent="0.25">
      <c r="A1327" s="155" t="s">
        <v>950</v>
      </c>
      <c r="B1327" s="148" t="s">
        <v>2264</v>
      </c>
      <c r="C1327" s="155" t="s">
        <v>8</v>
      </c>
      <c r="D1327" s="155" t="s">
        <v>630</v>
      </c>
      <c r="E1327" s="185" t="s">
        <v>1808</v>
      </c>
      <c r="F1327" s="185"/>
      <c r="G1327" s="149" t="s">
        <v>763</v>
      </c>
      <c r="H1327" s="150">
        <v>1.1459999999999999</v>
      </c>
      <c r="I1327" s="151">
        <v>179.98</v>
      </c>
      <c r="J1327" s="151">
        <v>206.25</v>
      </c>
    </row>
    <row r="1328" spans="1:10" x14ac:dyDescent="0.25">
      <c r="A1328" s="156"/>
      <c r="B1328" s="156"/>
      <c r="C1328" s="156"/>
      <c r="D1328" s="156"/>
      <c r="E1328" s="156" t="s">
        <v>1792</v>
      </c>
      <c r="F1328" s="146">
        <v>1.64</v>
      </c>
      <c r="G1328" s="156" t="s">
        <v>1793</v>
      </c>
      <c r="H1328" s="146">
        <v>0</v>
      </c>
      <c r="I1328" s="156" t="s">
        <v>1794</v>
      </c>
      <c r="J1328" s="146">
        <v>1.64</v>
      </c>
    </row>
    <row r="1329" spans="1:10" ht="13.5" thickBot="1" x14ac:dyDescent="0.3">
      <c r="A1329" s="156"/>
      <c r="B1329" s="156"/>
      <c r="C1329" s="156"/>
      <c r="D1329" s="156"/>
      <c r="E1329" s="156" t="s">
        <v>1795</v>
      </c>
      <c r="F1329" s="146">
        <v>0</v>
      </c>
      <c r="G1329" s="156"/>
      <c r="H1329" s="181" t="s">
        <v>1796</v>
      </c>
      <c r="I1329" s="181"/>
      <c r="J1329" s="146">
        <v>216.3</v>
      </c>
    </row>
    <row r="1330" spans="1:10" ht="13.5" thickTop="1" x14ac:dyDescent="0.25">
      <c r="A1330" s="147"/>
      <c r="B1330" s="147"/>
      <c r="C1330" s="147"/>
      <c r="D1330" s="147"/>
      <c r="E1330" s="147"/>
      <c r="F1330" s="147"/>
      <c r="G1330" s="147"/>
      <c r="H1330" s="147"/>
      <c r="I1330" s="147"/>
      <c r="J1330" s="147"/>
    </row>
    <row r="1331" spans="1:10" x14ac:dyDescent="0.25">
      <c r="A1331" s="157" t="s">
        <v>2265</v>
      </c>
      <c r="B1331" s="152" t="s">
        <v>1775</v>
      </c>
      <c r="C1331" s="157" t="s">
        <v>1776</v>
      </c>
      <c r="D1331" s="157" t="s">
        <v>1777</v>
      </c>
      <c r="E1331" s="186" t="s">
        <v>1778</v>
      </c>
      <c r="F1331" s="186"/>
      <c r="G1331" s="153" t="s">
        <v>1779</v>
      </c>
      <c r="H1331" s="152" t="s">
        <v>1780</v>
      </c>
      <c r="I1331" s="152" t="s">
        <v>1781</v>
      </c>
      <c r="J1331" s="152" t="s">
        <v>89</v>
      </c>
    </row>
    <row r="1332" spans="1:10" ht="63.75" x14ac:dyDescent="0.25">
      <c r="A1332" s="158" t="s">
        <v>1461</v>
      </c>
      <c r="B1332" s="138" t="s">
        <v>1618</v>
      </c>
      <c r="C1332" s="158" t="s">
        <v>8</v>
      </c>
      <c r="D1332" s="158" t="s">
        <v>645</v>
      </c>
      <c r="E1332" s="187" t="s">
        <v>1838</v>
      </c>
      <c r="F1332" s="187"/>
      <c r="G1332" s="139" t="s">
        <v>12</v>
      </c>
      <c r="H1332" s="140">
        <v>1</v>
      </c>
      <c r="I1332" s="141">
        <v>66.5</v>
      </c>
      <c r="J1332" s="141">
        <v>66.5</v>
      </c>
    </row>
    <row r="1333" spans="1:10" ht="51" x14ac:dyDescent="0.25">
      <c r="A1333" s="154" t="s">
        <v>949</v>
      </c>
      <c r="B1333" s="142" t="s">
        <v>2258</v>
      </c>
      <c r="C1333" s="154" t="s">
        <v>8</v>
      </c>
      <c r="D1333" s="154" t="s">
        <v>265</v>
      </c>
      <c r="E1333" s="188" t="s">
        <v>1811</v>
      </c>
      <c r="F1333" s="188"/>
      <c r="G1333" s="143" t="s">
        <v>187</v>
      </c>
      <c r="H1333" s="144">
        <v>1.83E-2</v>
      </c>
      <c r="I1333" s="145">
        <v>15.8</v>
      </c>
      <c r="J1333" s="145">
        <v>0.28000000000000003</v>
      </c>
    </row>
    <row r="1334" spans="1:10" ht="51" x14ac:dyDescent="0.25">
      <c r="A1334" s="154" t="s">
        <v>949</v>
      </c>
      <c r="B1334" s="142" t="s">
        <v>2257</v>
      </c>
      <c r="C1334" s="154" t="s">
        <v>8</v>
      </c>
      <c r="D1334" s="154" t="s">
        <v>249</v>
      </c>
      <c r="E1334" s="188" t="s">
        <v>1811</v>
      </c>
      <c r="F1334" s="188"/>
      <c r="G1334" s="143" t="s">
        <v>185</v>
      </c>
      <c r="H1334" s="144">
        <v>1.32E-2</v>
      </c>
      <c r="I1334" s="145">
        <v>16.809999999999999</v>
      </c>
      <c r="J1334" s="145">
        <v>0.22</v>
      </c>
    </row>
    <row r="1335" spans="1:10" ht="25.5" x14ac:dyDescent="0.25">
      <c r="A1335" s="154" t="s">
        <v>949</v>
      </c>
      <c r="B1335" s="142" t="s">
        <v>1827</v>
      </c>
      <c r="C1335" s="154" t="s">
        <v>8</v>
      </c>
      <c r="D1335" s="154" t="s">
        <v>66</v>
      </c>
      <c r="E1335" s="188" t="s">
        <v>1784</v>
      </c>
      <c r="F1335" s="188"/>
      <c r="G1335" s="143" t="s">
        <v>65</v>
      </c>
      <c r="H1335" s="144">
        <v>0.28199999999999997</v>
      </c>
      <c r="I1335" s="145">
        <v>16.829999999999998</v>
      </c>
      <c r="J1335" s="145">
        <v>4.74</v>
      </c>
    </row>
    <row r="1336" spans="1:10" ht="25.5" x14ac:dyDescent="0.25">
      <c r="A1336" s="154" t="s">
        <v>949</v>
      </c>
      <c r="B1336" s="142" t="s">
        <v>2262</v>
      </c>
      <c r="C1336" s="154" t="s">
        <v>8</v>
      </c>
      <c r="D1336" s="154" t="s">
        <v>475</v>
      </c>
      <c r="E1336" s="188" t="s">
        <v>1784</v>
      </c>
      <c r="F1336" s="188"/>
      <c r="G1336" s="143" t="s">
        <v>65</v>
      </c>
      <c r="H1336" s="144">
        <v>0.188</v>
      </c>
      <c r="I1336" s="145">
        <v>20.66</v>
      </c>
      <c r="J1336" s="145">
        <v>3.88</v>
      </c>
    </row>
    <row r="1337" spans="1:10" ht="25.5" x14ac:dyDescent="0.25">
      <c r="A1337" s="155" t="s">
        <v>950</v>
      </c>
      <c r="B1337" s="148" t="s">
        <v>2266</v>
      </c>
      <c r="C1337" s="155" t="s">
        <v>8</v>
      </c>
      <c r="D1337" s="155" t="s">
        <v>518</v>
      </c>
      <c r="E1337" s="185" t="s">
        <v>1808</v>
      </c>
      <c r="F1337" s="185"/>
      <c r="G1337" s="149" t="s">
        <v>12</v>
      </c>
      <c r="H1337" s="150">
        <v>1.05</v>
      </c>
      <c r="I1337" s="151">
        <v>45.22</v>
      </c>
      <c r="J1337" s="151">
        <v>47.48</v>
      </c>
    </row>
    <row r="1338" spans="1:10" ht="25.5" x14ac:dyDescent="0.25">
      <c r="A1338" s="155" t="s">
        <v>950</v>
      </c>
      <c r="B1338" s="148" t="s">
        <v>1819</v>
      </c>
      <c r="C1338" s="155" t="s">
        <v>8</v>
      </c>
      <c r="D1338" s="155" t="s">
        <v>605</v>
      </c>
      <c r="E1338" s="185" t="s">
        <v>1808</v>
      </c>
      <c r="F1338" s="185"/>
      <c r="G1338" s="149" t="s">
        <v>43</v>
      </c>
      <c r="H1338" s="150">
        <v>8.0000000000000002E-3</v>
      </c>
      <c r="I1338" s="151">
        <v>23.36</v>
      </c>
      <c r="J1338" s="151">
        <v>0.18</v>
      </c>
    </row>
    <row r="1339" spans="1:10" ht="25.5" x14ac:dyDescent="0.25">
      <c r="A1339" s="155" t="s">
        <v>950</v>
      </c>
      <c r="B1339" s="148" t="s">
        <v>2267</v>
      </c>
      <c r="C1339" s="155" t="s">
        <v>8</v>
      </c>
      <c r="D1339" s="155" t="s">
        <v>608</v>
      </c>
      <c r="E1339" s="185" t="s">
        <v>1808</v>
      </c>
      <c r="F1339" s="185"/>
      <c r="G1339" s="149" t="s">
        <v>43</v>
      </c>
      <c r="H1339" s="150">
        <v>1.6000000000000001E-3</v>
      </c>
      <c r="I1339" s="151">
        <v>77.14</v>
      </c>
      <c r="J1339" s="151">
        <v>0.12</v>
      </c>
    </row>
    <row r="1340" spans="1:10" ht="38.25" x14ac:dyDescent="0.25">
      <c r="A1340" s="155" t="s">
        <v>950</v>
      </c>
      <c r="B1340" s="148" t="s">
        <v>2268</v>
      </c>
      <c r="C1340" s="155" t="s">
        <v>8</v>
      </c>
      <c r="D1340" s="155" t="s">
        <v>617</v>
      </c>
      <c r="E1340" s="185" t="s">
        <v>1808</v>
      </c>
      <c r="F1340" s="185"/>
      <c r="G1340" s="149" t="s">
        <v>1023</v>
      </c>
      <c r="H1340" s="150">
        <v>5.2999999999999999E-2</v>
      </c>
      <c r="I1340" s="151">
        <v>26.18</v>
      </c>
      <c r="J1340" s="151">
        <v>1.38</v>
      </c>
    </row>
    <row r="1341" spans="1:10" ht="25.5" x14ac:dyDescent="0.25">
      <c r="A1341" s="155" t="s">
        <v>950</v>
      </c>
      <c r="B1341" s="148" t="s">
        <v>2269</v>
      </c>
      <c r="C1341" s="155" t="s">
        <v>8</v>
      </c>
      <c r="D1341" s="155" t="s">
        <v>622</v>
      </c>
      <c r="E1341" s="185" t="s">
        <v>1808</v>
      </c>
      <c r="F1341" s="185"/>
      <c r="G1341" s="149" t="s">
        <v>43</v>
      </c>
      <c r="H1341" s="150">
        <v>5.8999999999999997E-2</v>
      </c>
      <c r="I1341" s="151">
        <v>139.41999999999999</v>
      </c>
      <c r="J1341" s="151">
        <v>8.2200000000000006</v>
      </c>
    </row>
    <row r="1342" spans="1:10" x14ac:dyDescent="0.25">
      <c r="A1342" s="156"/>
      <c r="B1342" s="156"/>
      <c r="C1342" s="156"/>
      <c r="D1342" s="156"/>
      <c r="E1342" s="156" t="s">
        <v>1792</v>
      </c>
      <c r="F1342" s="146">
        <v>6.73</v>
      </c>
      <c r="G1342" s="156" t="s">
        <v>1793</v>
      </c>
      <c r="H1342" s="146">
        <v>0</v>
      </c>
      <c r="I1342" s="156" t="s">
        <v>1794</v>
      </c>
      <c r="J1342" s="146">
        <v>6.73</v>
      </c>
    </row>
    <row r="1343" spans="1:10" ht="13.5" thickBot="1" x14ac:dyDescent="0.3">
      <c r="A1343" s="156"/>
      <c r="B1343" s="156"/>
      <c r="C1343" s="156"/>
      <c r="D1343" s="156"/>
      <c r="E1343" s="156" t="s">
        <v>1795</v>
      </c>
      <c r="F1343" s="146">
        <v>0</v>
      </c>
      <c r="G1343" s="156"/>
      <c r="H1343" s="181" t="s">
        <v>1796</v>
      </c>
      <c r="I1343" s="181"/>
      <c r="J1343" s="146">
        <v>66.5</v>
      </c>
    </row>
    <row r="1344" spans="1:10" ht="13.5" thickTop="1" x14ac:dyDescent="0.25">
      <c r="A1344" s="147"/>
      <c r="B1344" s="147"/>
      <c r="C1344" s="147"/>
      <c r="D1344" s="147"/>
      <c r="E1344" s="147"/>
      <c r="F1344" s="147"/>
      <c r="G1344" s="147"/>
      <c r="H1344" s="147"/>
      <c r="I1344" s="147"/>
      <c r="J1344" s="147"/>
    </row>
    <row r="1345" spans="1:10" x14ac:dyDescent="0.25">
      <c r="A1345" s="157" t="s">
        <v>2270</v>
      </c>
      <c r="B1345" s="152" t="s">
        <v>1775</v>
      </c>
      <c r="C1345" s="157" t="s">
        <v>1776</v>
      </c>
      <c r="D1345" s="157" t="s">
        <v>1777</v>
      </c>
      <c r="E1345" s="186" t="s">
        <v>1778</v>
      </c>
      <c r="F1345" s="186"/>
      <c r="G1345" s="153" t="s">
        <v>1779</v>
      </c>
      <c r="H1345" s="152" t="s">
        <v>1780</v>
      </c>
      <c r="I1345" s="152" t="s">
        <v>1781</v>
      </c>
      <c r="J1345" s="152" t="s">
        <v>89</v>
      </c>
    </row>
    <row r="1346" spans="1:10" ht="38.25" x14ac:dyDescent="0.25">
      <c r="A1346" s="158" t="s">
        <v>1461</v>
      </c>
      <c r="B1346" s="138" t="s">
        <v>1619</v>
      </c>
      <c r="C1346" s="158" t="s">
        <v>948</v>
      </c>
      <c r="D1346" s="158" t="s">
        <v>736</v>
      </c>
      <c r="E1346" s="187">
        <v>16</v>
      </c>
      <c r="F1346" s="187"/>
      <c r="G1346" s="139" t="s">
        <v>763</v>
      </c>
      <c r="H1346" s="140">
        <v>1</v>
      </c>
      <c r="I1346" s="141">
        <v>65.489999999999995</v>
      </c>
      <c r="J1346" s="141">
        <v>65.489999999999995</v>
      </c>
    </row>
    <row r="1347" spans="1:10" ht="25.5" x14ac:dyDescent="0.25">
      <c r="A1347" s="154" t="s">
        <v>949</v>
      </c>
      <c r="B1347" s="142" t="s">
        <v>2271</v>
      </c>
      <c r="C1347" s="154" t="s">
        <v>8</v>
      </c>
      <c r="D1347" s="154" t="s">
        <v>215</v>
      </c>
      <c r="E1347" s="188" t="s">
        <v>1784</v>
      </c>
      <c r="F1347" s="188"/>
      <c r="G1347" s="143" t="s">
        <v>65</v>
      </c>
      <c r="H1347" s="144">
        <v>0.35</v>
      </c>
      <c r="I1347" s="145">
        <v>20.97</v>
      </c>
      <c r="J1347" s="145">
        <v>7.33</v>
      </c>
    </row>
    <row r="1348" spans="1:10" ht="25.5" x14ac:dyDescent="0.25">
      <c r="A1348" s="154" t="s">
        <v>949</v>
      </c>
      <c r="B1348" s="142" t="s">
        <v>2272</v>
      </c>
      <c r="C1348" s="154" t="s">
        <v>8</v>
      </c>
      <c r="D1348" s="154" t="s">
        <v>466</v>
      </c>
      <c r="E1348" s="188" t="s">
        <v>1784</v>
      </c>
      <c r="F1348" s="188"/>
      <c r="G1348" s="143" t="s">
        <v>65</v>
      </c>
      <c r="H1348" s="144">
        <v>0.35</v>
      </c>
      <c r="I1348" s="145">
        <v>17.84</v>
      </c>
      <c r="J1348" s="145">
        <v>6.24</v>
      </c>
    </row>
    <row r="1349" spans="1:10" ht="25.5" x14ac:dyDescent="0.25">
      <c r="A1349" s="155" t="s">
        <v>950</v>
      </c>
      <c r="B1349" s="148" t="s">
        <v>2273</v>
      </c>
      <c r="C1349" s="155" t="s">
        <v>737</v>
      </c>
      <c r="D1349" s="155" t="s">
        <v>1021</v>
      </c>
      <c r="E1349" s="185" t="s">
        <v>1808</v>
      </c>
      <c r="F1349" s="185"/>
      <c r="G1349" s="149" t="s">
        <v>218</v>
      </c>
      <c r="H1349" s="150">
        <v>4</v>
      </c>
      <c r="I1349" s="151">
        <v>0.15</v>
      </c>
      <c r="J1349" s="151">
        <v>0.6</v>
      </c>
    </row>
    <row r="1350" spans="1:10" ht="25.5" x14ac:dyDescent="0.25">
      <c r="A1350" s="155" t="s">
        <v>950</v>
      </c>
      <c r="B1350" s="148" t="s">
        <v>2274</v>
      </c>
      <c r="C1350" s="155" t="s">
        <v>737</v>
      </c>
      <c r="D1350" s="155" t="s">
        <v>1022</v>
      </c>
      <c r="E1350" s="185" t="s">
        <v>1808</v>
      </c>
      <c r="F1350" s="185"/>
      <c r="G1350" s="149" t="s">
        <v>763</v>
      </c>
      <c r="H1350" s="150">
        <v>1.1000000000000001</v>
      </c>
      <c r="I1350" s="151">
        <v>46.66</v>
      </c>
      <c r="J1350" s="151">
        <v>51.32</v>
      </c>
    </row>
    <row r="1351" spans="1:10" x14ac:dyDescent="0.25">
      <c r="A1351" s="156"/>
      <c r="B1351" s="156"/>
      <c r="C1351" s="156"/>
      <c r="D1351" s="156"/>
      <c r="E1351" s="156" t="s">
        <v>1792</v>
      </c>
      <c r="F1351" s="146">
        <v>10.14</v>
      </c>
      <c r="G1351" s="156" t="s">
        <v>1793</v>
      </c>
      <c r="H1351" s="146">
        <v>0</v>
      </c>
      <c r="I1351" s="156" t="s">
        <v>1794</v>
      </c>
      <c r="J1351" s="146">
        <v>10.14</v>
      </c>
    </row>
    <row r="1352" spans="1:10" ht="13.5" thickBot="1" x14ac:dyDescent="0.3">
      <c r="A1352" s="156"/>
      <c r="B1352" s="156"/>
      <c r="C1352" s="156"/>
      <c r="D1352" s="156"/>
      <c r="E1352" s="156" t="s">
        <v>1795</v>
      </c>
      <c r="F1352" s="146">
        <v>0</v>
      </c>
      <c r="G1352" s="156"/>
      <c r="H1352" s="181" t="s">
        <v>1796</v>
      </c>
      <c r="I1352" s="181"/>
      <c r="J1352" s="146">
        <v>65.489999999999995</v>
      </c>
    </row>
    <row r="1353" spans="1:10" ht="13.5" thickTop="1" x14ac:dyDescent="0.25">
      <c r="A1353" s="147"/>
      <c r="B1353" s="147"/>
      <c r="C1353" s="147"/>
      <c r="D1353" s="147"/>
      <c r="E1353" s="147"/>
      <c r="F1353" s="147"/>
      <c r="G1353" s="147"/>
      <c r="H1353" s="147"/>
      <c r="I1353" s="147"/>
      <c r="J1353" s="147"/>
    </row>
    <row r="1354" spans="1:10" x14ac:dyDescent="0.25">
      <c r="A1354" s="157" t="s">
        <v>2275</v>
      </c>
      <c r="B1354" s="152" t="s">
        <v>1775</v>
      </c>
      <c r="C1354" s="157" t="s">
        <v>1776</v>
      </c>
      <c r="D1354" s="157" t="s">
        <v>1777</v>
      </c>
      <c r="E1354" s="186" t="s">
        <v>1778</v>
      </c>
      <c r="F1354" s="186"/>
      <c r="G1354" s="153" t="s">
        <v>1779</v>
      </c>
      <c r="H1354" s="152" t="s">
        <v>1780</v>
      </c>
      <c r="I1354" s="152" t="s">
        <v>1781</v>
      </c>
      <c r="J1354" s="152" t="s">
        <v>89</v>
      </c>
    </row>
    <row r="1355" spans="1:10" ht="76.5" x14ac:dyDescent="0.25">
      <c r="A1355" s="158" t="s">
        <v>1461</v>
      </c>
      <c r="B1355" s="138" t="s">
        <v>1620</v>
      </c>
      <c r="C1355" s="158" t="s">
        <v>8</v>
      </c>
      <c r="D1355" s="158" t="s">
        <v>450</v>
      </c>
      <c r="E1355" s="187" t="s">
        <v>1908</v>
      </c>
      <c r="F1355" s="187"/>
      <c r="G1355" s="139" t="s">
        <v>763</v>
      </c>
      <c r="H1355" s="140">
        <v>1</v>
      </c>
      <c r="I1355" s="141">
        <v>3.49</v>
      </c>
      <c r="J1355" s="141">
        <v>3.49</v>
      </c>
    </row>
    <row r="1356" spans="1:10" ht="63.75" x14ac:dyDescent="0.25">
      <c r="A1356" s="154" t="s">
        <v>949</v>
      </c>
      <c r="B1356" s="142" t="s">
        <v>2117</v>
      </c>
      <c r="C1356" s="154" t="s">
        <v>8</v>
      </c>
      <c r="D1356" s="154" t="s">
        <v>727</v>
      </c>
      <c r="E1356" s="188" t="s">
        <v>1784</v>
      </c>
      <c r="F1356" s="188"/>
      <c r="G1356" s="143" t="s">
        <v>951</v>
      </c>
      <c r="H1356" s="144">
        <v>4.1999999999999997E-3</v>
      </c>
      <c r="I1356" s="145">
        <v>456.58</v>
      </c>
      <c r="J1356" s="145">
        <v>1.91</v>
      </c>
    </row>
    <row r="1357" spans="1:10" ht="25.5" x14ac:dyDescent="0.25">
      <c r="A1357" s="154" t="s">
        <v>949</v>
      </c>
      <c r="B1357" s="142" t="s">
        <v>2084</v>
      </c>
      <c r="C1357" s="154" t="s">
        <v>8</v>
      </c>
      <c r="D1357" s="154" t="s">
        <v>183</v>
      </c>
      <c r="E1357" s="188" t="s">
        <v>1784</v>
      </c>
      <c r="F1357" s="188"/>
      <c r="G1357" s="143" t="s">
        <v>65</v>
      </c>
      <c r="H1357" s="144">
        <v>7.0000000000000007E-2</v>
      </c>
      <c r="I1357" s="145">
        <v>21.1</v>
      </c>
      <c r="J1357" s="145">
        <v>1.47</v>
      </c>
    </row>
    <row r="1358" spans="1:10" ht="25.5" x14ac:dyDescent="0.25">
      <c r="A1358" s="154" t="s">
        <v>949</v>
      </c>
      <c r="B1358" s="142" t="s">
        <v>1827</v>
      </c>
      <c r="C1358" s="154" t="s">
        <v>8</v>
      </c>
      <c r="D1358" s="154" t="s">
        <v>66</v>
      </c>
      <c r="E1358" s="188" t="s">
        <v>1784</v>
      </c>
      <c r="F1358" s="188"/>
      <c r="G1358" s="143" t="s">
        <v>65</v>
      </c>
      <c r="H1358" s="144">
        <v>7.0000000000000001E-3</v>
      </c>
      <c r="I1358" s="145">
        <v>16.829999999999998</v>
      </c>
      <c r="J1358" s="145">
        <v>0.11</v>
      </c>
    </row>
    <row r="1359" spans="1:10" x14ac:dyDescent="0.25">
      <c r="A1359" s="156"/>
      <c r="B1359" s="156"/>
      <c r="C1359" s="156"/>
      <c r="D1359" s="156"/>
      <c r="E1359" s="156" t="s">
        <v>1792</v>
      </c>
      <c r="F1359" s="146">
        <v>1.41</v>
      </c>
      <c r="G1359" s="156" t="s">
        <v>1793</v>
      </c>
      <c r="H1359" s="146">
        <v>0</v>
      </c>
      <c r="I1359" s="156" t="s">
        <v>1794</v>
      </c>
      <c r="J1359" s="146">
        <v>1.41</v>
      </c>
    </row>
    <row r="1360" spans="1:10" ht="13.5" thickBot="1" x14ac:dyDescent="0.3">
      <c r="A1360" s="156"/>
      <c r="B1360" s="156"/>
      <c r="C1360" s="156"/>
      <c r="D1360" s="156"/>
      <c r="E1360" s="156" t="s">
        <v>1795</v>
      </c>
      <c r="F1360" s="146">
        <v>0</v>
      </c>
      <c r="G1360" s="156"/>
      <c r="H1360" s="181" t="s">
        <v>1796</v>
      </c>
      <c r="I1360" s="181"/>
      <c r="J1360" s="146">
        <v>3.49</v>
      </c>
    </row>
    <row r="1361" spans="1:10" ht="13.5" thickTop="1" x14ac:dyDescent="0.25">
      <c r="A1361" s="147"/>
      <c r="B1361" s="147"/>
      <c r="C1361" s="147"/>
      <c r="D1361" s="147"/>
      <c r="E1361" s="147"/>
      <c r="F1361" s="147"/>
      <c r="G1361" s="147"/>
      <c r="H1361" s="147"/>
      <c r="I1361" s="147"/>
      <c r="J1361" s="147"/>
    </row>
    <row r="1362" spans="1:10" x14ac:dyDescent="0.25">
      <c r="A1362" s="157" t="s">
        <v>2276</v>
      </c>
      <c r="B1362" s="152" t="s">
        <v>1775</v>
      </c>
      <c r="C1362" s="157" t="s">
        <v>1776</v>
      </c>
      <c r="D1362" s="157" t="s">
        <v>1777</v>
      </c>
      <c r="E1362" s="186" t="s">
        <v>1778</v>
      </c>
      <c r="F1362" s="186"/>
      <c r="G1362" s="153" t="s">
        <v>1779</v>
      </c>
      <c r="H1362" s="152" t="s">
        <v>1780</v>
      </c>
      <c r="I1362" s="152" t="s">
        <v>1781</v>
      </c>
      <c r="J1362" s="152" t="s">
        <v>89</v>
      </c>
    </row>
    <row r="1363" spans="1:10" ht="89.25" x14ac:dyDescent="0.25">
      <c r="A1363" s="158" t="s">
        <v>1461</v>
      </c>
      <c r="B1363" s="138" t="s">
        <v>1621</v>
      </c>
      <c r="C1363" s="158" t="s">
        <v>8</v>
      </c>
      <c r="D1363" s="158" t="s">
        <v>661</v>
      </c>
      <c r="E1363" s="187" t="s">
        <v>1841</v>
      </c>
      <c r="F1363" s="187"/>
      <c r="G1363" s="139" t="s">
        <v>763</v>
      </c>
      <c r="H1363" s="140">
        <v>1</v>
      </c>
      <c r="I1363" s="141">
        <v>526.32000000000005</v>
      </c>
      <c r="J1363" s="141">
        <v>526.32000000000005</v>
      </c>
    </row>
    <row r="1364" spans="1:10" ht="25.5" x14ac:dyDescent="0.25">
      <c r="A1364" s="154" t="s">
        <v>949</v>
      </c>
      <c r="B1364" s="142" t="s">
        <v>1827</v>
      </c>
      <c r="C1364" s="154" t="s">
        <v>8</v>
      </c>
      <c r="D1364" s="154" t="s">
        <v>66</v>
      </c>
      <c r="E1364" s="188" t="s">
        <v>1784</v>
      </c>
      <c r="F1364" s="188"/>
      <c r="G1364" s="143" t="s">
        <v>65</v>
      </c>
      <c r="H1364" s="144">
        <v>0.25900000000000001</v>
      </c>
      <c r="I1364" s="145">
        <v>16.829999999999998</v>
      </c>
      <c r="J1364" s="145">
        <v>4.3499999999999996</v>
      </c>
    </row>
    <row r="1365" spans="1:10" ht="25.5" x14ac:dyDescent="0.25">
      <c r="A1365" s="154" t="s">
        <v>949</v>
      </c>
      <c r="B1365" s="142" t="s">
        <v>2084</v>
      </c>
      <c r="C1365" s="154" t="s">
        <v>8</v>
      </c>
      <c r="D1365" s="154" t="s">
        <v>183</v>
      </c>
      <c r="E1365" s="188" t="s">
        <v>1784</v>
      </c>
      <c r="F1365" s="188"/>
      <c r="G1365" s="143" t="s">
        <v>65</v>
      </c>
      <c r="H1365" s="144">
        <v>0.51900000000000002</v>
      </c>
      <c r="I1365" s="145">
        <v>21.1</v>
      </c>
      <c r="J1365" s="145">
        <v>10.95</v>
      </c>
    </row>
    <row r="1366" spans="1:10" ht="63.75" x14ac:dyDescent="0.25">
      <c r="A1366" s="155" t="s">
        <v>950</v>
      </c>
      <c r="B1366" s="148" t="s">
        <v>2277</v>
      </c>
      <c r="C1366" s="155" t="s">
        <v>8</v>
      </c>
      <c r="D1366" s="155" t="s">
        <v>566</v>
      </c>
      <c r="E1366" s="185" t="s">
        <v>1808</v>
      </c>
      <c r="F1366" s="185"/>
      <c r="G1366" s="149" t="s">
        <v>198</v>
      </c>
      <c r="H1366" s="150">
        <v>0.83330000000000004</v>
      </c>
      <c r="I1366" s="151">
        <v>598</v>
      </c>
      <c r="J1366" s="151">
        <v>498.31</v>
      </c>
    </row>
    <row r="1367" spans="1:10" ht="51" x14ac:dyDescent="0.25">
      <c r="A1367" s="155" t="s">
        <v>950</v>
      </c>
      <c r="B1367" s="148" t="s">
        <v>2278</v>
      </c>
      <c r="C1367" s="155" t="s">
        <v>8</v>
      </c>
      <c r="D1367" s="155" t="s">
        <v>586</v>
      </c>
      <c r="E1367" s="185" t="s">
        <v>1808</v>
      </c>
      <c r="F1367" s="185"/>
      <c r="G1367" s="149" t="s">
        <v>198</v>
      </c>
      <c r="H1367" s="150">
        <v>9.1999999999999993</v>
      </c>
      <c r="I1367" s="151">
        <v>0.21</v>
      </c>
      <c r="J1367" s="151">
        <v>1.93</v>
      </c>
    </row>
    <row r="1368" spans="1:10" ht="25.5" x14ac:dyDescent="0.25">
      <c r="A1368" s="155" t="s">
        <v>950</v>
      </c>
      <c r="B1368" s="148" t="s">
        <v>2279</v>
      </c>
      <c r="C1368" s="155" t="s">
        <v>8</v>
      </c>
      <c r="D1368" s="155" t="s">
        <v>621</v>
      </c>
      <c r="E1368" s="185" t="s">
        <v>1808</v>
      </c>
      <c r="F1368" s="185"/>
      <c r="G1368" s="149" t="s">
        <v>198</v>
      </c>
      <c r="H1368" s="150">
        <v>0.62329999999999997</v>
      </c>
      <c r="I1368" s="151">
        <v>17.3</v>
      </c>
      <c r="J1368" s="151">
        <v>10.78</v>
      </c>
    </row>
    <row r="1369" spans="1:10" x14ac:dyDescent="0.25">
      <c r="A1369" s="156"/>
      <c r="B1369" s="156"/>
      <c r="C1369" s="156"/>
      <c r="D1369" s="156"/>
      <c r="E1369" s="156" t="s">
        <v>1792</v>
      </c>
      <c r="F1369" s="146">
        <v>11.52</v>
      </c>
      <c r="G1369" s="156" t="s">
        <v>1793</v>
      </c>
      <c r="H1369" s="146">
        <v>0</v>
      </c>
      <c r="I1369" s="156" t="s">
        <v>1794</v>
      </c>
      <c r="J1369" s="146">
        <v>11.52</v>
      </c>
    </row>
    <row r="1370" spans="1:10" ht="13.5" thickBot="1" x14ac:dyDescent="0.3">
      <c r="A1370" s="156"/>
      <c r="B1370" s="156"/>
      <c r="C1370" s="156"/>
      <c r="D1370" s="156"/>
      <c r="E1370" s="156" t="s">
        <v>1795</v>
      </c>
      <c r="F1370" s="146">
        <v>0</v>
      </c>
      <c r="G1370" s="156"/>
      <c r="H1370" s="181" t="s">
        <v>1796</v>
      </c>
      <c r="I1370" s="181"/>
      <c r="J1370" s="146">
        <v>526.32000000000005</v>
      </c>
    </row>
    <row r="1371" spans="1:10" ht="13.5" thickTop="1" x14ac:dyDescent="0.25">
      <c r="A1371" s="147"/>
      <c r="B1371" s="147"/>
      <c r="C1371" s="147"/>
      <c r="D1371" s="147"/>
      <c r="E1371" s="147"/>
      <c r="F1371" s="147"/>
      <c r="G1371" s="147"/>
      <c r="H1371" s="147"/>
      <c r="I1371" s="147"/>
      <c r="J1371" s="147"/>
    </row>
    <row r="1372" spans="1:10" x14ac:dyDescent="0.25">
      <c r="A1372" s="157" t="s">
        <v>2280</v>
      </c>
      <c r="B1372" s="152" t="s">
        <v>1775</v>
      </c>
      <c r="C1372" s="157" t="s">
        <v>1776</v>
      </c>
      <c r="D1372" s="157" t="s">
        <v>1777</v>
      </c>
      <c r="E1372" s="186" t="s">
        <v>1778</v>
      </c>
      <c r="F1372" s="186"/>
      <c r="G1372" s="153" t="s">
        <v>1779</v>
      </c>
      <c r="H1372" s="152" t="s">
        <v>1780</v>
      </c>
      <c r="I1372" s="152" t="s">
        <v>1781</v>
      </c>
      <c r="J1372" s="152" t="s">
        <v>89</v>
      </c>
    </row>
    <row r="1373" spans="1:10" ht="76.5" x14ac:dyDescent="0.25">
      <c r="A1373" s="158" t="s">
        <v>1461</v>
      </c>
      <c r="B1373" s="138" t="s">
        <v>1622</v>
      </c>
      <c r="C1373" s="158" t="s">
        <v>8</v>
      </c>
      <c r="D1373" s="158" t="s">
        <v>660</v>
      </c>
      <c r="E1373" s="187" t="s">
        <v>1841</v>
      </c>
      <c r="F1373" s="187"/>
      <c r="G1373" s="139" t="s">
        <v>763</v>
      </c>
      <c r="H1373" s="140">
        <v>1</v>
      </c>
      <c r="I1373" s="141">
        <v>994.46</v>
      </c>
      <c r="J1373" s="141">
        <v>994.46</v>
      </c>
    </row>
    <row r="1374" spans="1:10" ht="25.5" x14ac:dyDescent="0.25">
      <c r="A1374" s="154" t="s">
        <v>949</v>
      </c>
      <c r="B1374" s="142" t="s">
        <v>1827</v>
      </c>
      <c r="C1374" s="154" t="s">
        <v>8</v>
      </c>
      <c r="D1374" s="154" t="s">
        <v>66</v>
      </c>
      <c r="E1374" s="188" t="s">
        <v>1784</v>
      </c>
      <c r="F1374" s="188"/>
      <c r="G1374" s="143" t="s">
        <v>65</v>
      </c>
      <c r="H1374" s="144">
        <v>0.85299999999999998</v>
      </c>
      <c r="I1374" s="145">
        <v>16.829999999999998</v>
      </c>
      <c r="J1374" s="145">
        <v>14.35</v>
      </c>
    </row>
    <row r="1375" spans="1:10" ht="25.5" x14ac:dyDescent="0.25">
      <c r="A1375" s="154" t="s">
        <v>949</v>
      </c>
      <c r="B1375" s="142" t="s">
        <v>2084</v>
      </c>
      <c r="C1375" s="154" t="s">
        <v>8</v>
      </c>
      <c r="D1375" s="154" t="s">
        <v>183</v>
      </c>
      <c r="E1375" s="188" t="s">
        <v>1784</v>
      </c>
      <c r="F1375" s="188"/>
      <c r="G1375" s="143" t="s">
        <v>65</v>
      </c>
      <c r="H1375" s="144">
        <v>1.7070000000000001</v>
      </c>
      <c r="I1375" s="145">
        <v>21.1</v>
      </c>
      <c r="J1375" s="145">
        <v>36.01</v>
      </c>
    </row>
    <row r="1376" spans="1:10" ht="38.25" x14ac:dyDescent="0.25">
      <c r="A1376" s="155" t="s">
        <v>950</v>
      </c>
      <c r="B1376" s="148" t="s">
        <v>2281</v>
      </c>
      <c r="C1376" s="155" t="s">
        <v>8</v>
      </c>
      <c r="D1376" s="155" t="s">
        <v>567</v>
      </c>
      <c r="E1376" s="185" t="s">
        <v>1808</v>
      </c>
      <c r="F1376" s="185"/>
      <c r="G1376" s="149" t="s">
        <v>198</v>
      </c>
      <c r="H1376" s="150">
        <v>2.0832999999999999</v>
      </c>
      <c r="I1376" s="151">
        <v>440.37</v>
      </c>
      <c r="J1376" s="151">
        <v>917.42</v>
      </c>
    </row>
    <row r="1377" spans="1:10" ht="51" x14ac:dyDescent="0.25">
      <c r="A1377" s="155" t="s">
        <v>950</v>
      </c>
      <c r="B1377" s="148" t="s">
        <v>2278</v>
      </c>
      <c r="C1377" s="155" t="s">
        <v>8</v>
      </c>
      <c r="D1377" s="155" t="s">
        <v>586</v>
      </c>
      <c r="E1377" s="185" t="s">
        <v>1808</v>
      </c>
      <c r="F1377" s="185"/>
      <c r="G1377" s="149" t="s">
        <v>198</v>
      </c>
      <c r="H1377" s="150">
        <v>24.4</v>
      </c>
      <c r="I1377" s="151">
        <v>0.21</v>
      </c>
      <c r="J1377" s="151">
        <v>5.12</v>
      </c>
    </row>
    <row r="1378" spans="1:10" ht="25.5" x14ac:dyDescent="0.25">
      <c r="A1378" s="155" t="s">
        <v>950</v>
      </c>
      <c r="B1378" s="148" t="s">
        <v>2279</v>
      </c>
      <c r="C1378" s="155" t="s">
        <v>8</v>
      </c>
      <c r="D1378" s="155" t="s">
        <v>621</v>
      </c>
      <c r="E1378" s="185" t="s">
        <v>1808</v>
      </c>
      <c r="F1378" s="185"/>
      <c r="G1378" s="149" t="s">
        <v>198</v>
      </c>
      <c r="H1378" s="150">
        <v>1.2466999999999999</v>
      </c>
      <c r="I1378" s="151">
        <v>17.3</v>
      </c>
      <c r="J1378" s="151">
        <v>21.56</v>
      </c>
    </row>
    <row r="1379" spans="1:10" x14ac:dyDescent="0.25">
      <c r="A1379" s="156"/>
      <c r="B1379" s="156"/>
      <c r="C1379" s="156"/>
      <c r="D1379" s="156"/>
      <c r="E1379" s="156" t="s">
        <v>1792</v>
      </c>
      <c r="F1379" s="146">
        <v>37.92</v>
      </c>
      <c r="G1379" s="156" t="s">
        <v>1793</v>
      </c>
      <c r="H1379" s="146">
        <v>0</v>
      </c>
      <c r="I1379" s="156" t="s">
        <v>1794</v>
      </c>
      <c r="J1379" s="146">
        <v>37.92</v>
      </c>
    </row>
    <row r="1380" spans="1:10" ht="13.5" thickBot="1" x14ac:dyDescent="0.3">
      <c r="A1380" s="156"/>
      <c r="B1380" s="156"/>
      <c r="C1380" s="156"/>
      <c r="D1380" s="156"/>
      <c r="E1380" s="156" t="s">
        <v>1795</v>
      </c>
      <c r="F1380" s="146">
        <v>0</v>
      </c>
      <c r="G1380" s="156"/>
      <c r="H1380" s="181" t="s">
        <v>1796</v>
      </c>
      <c r="I1380" s="181"/>
      <c r="J1380" s="146">
        <v>994.46</v>
      </c>
    </row>
    <row r="1381" spans="1:10" ht="13.5" thickTop="1" x14ac:dyDescent="0.25">
      <c r="A1381" s="147"/>
      <c r="B1381" s="147"/>
      <c r="C1381" s="147"/>
      <c r="D1381" s="147"/>
      <c r="E1381" s="147"/>
      <c r="F1381" s="147"/>
      <c r="G1381" s="147"/>
      <c r="H1381" s="147"/>
      <c r="I1381" s="147"/>
      <c r="J1381" s="147"/>
    </row>
    <row r="1382" spans="1:10" x14ac:dyDescent="0.25">
      <c r="A1382" s="157" t="s">
        <v>2282</v>
      </c>
      <c r="B1382" s="152" t="s">
        <v>1775</v>
      </c>
      <c r="C1382" s="157" t="s">
        <v>1776</v>
      </c>
      <c r="D1382" s="157" t="s">
        <v>1777</v>
      </c>
      <c r="E1382" s="186" t="s">
        <v>1778</v>
      </c>
      <c r="F1382" s="186"/>
      <c r="G1382" s="153" t="s">
        <v>1779</v>
      </c>
      <c r="H1382" s="152" t="s">
        <v>1780</v>
      </c>
      <c r="I1382" s="152" t="s">
        <v>1781</v>
      </c>
      <c r="J1382" s="152" t="s">
        <v>89</v>
      </c>
    </row>
    <row r="1383" spans="1:10" ht="63.75" x14ac:dyDescent="0.25">
      <c r="A1383" s="158" t="s">
        <v>1461</v>
      </c>
      <c r="B1383" s="138" t="s">
        <v>1623</v>
      </c>
      <c r="C1383" s="158" t="s">
        <v>8</v>
      </c>
      <c r="D1383" s="158" t="s">
        <v>659</v>
      </c>
      <c r="E1383" s="187" t="s">
        <v>1841</v>
      </c>
      <c r="F1383" s="187"/>
      <c r="G1383" s="139" t="s">
        <v>763</v>
      </c>
      <c r="H1383" s="140">
        <v>1</v>
      </c>
      <c r="I1383" s="141">
        <v>721.35</v>
      </c>
      <c r="J1383" s="141">
        <v>721.35</v>
      </c>
    </row>
    <row r="1384" spans="1:10" ht="25.5" x14ac:dyDescent="0.25">
      <c r="A1384" s="154" t="s">
        <v>949</v>
      </c>
      <c r="B1384" s="142" t="s">
        <v>2084</v>
      </c>
      <c r="C1384" s="154" t="s">
        <v>8</v>
      </c>
      <c r="D1384" s="154" t="s">
        <v>183</v>
      </c>
      <c r="E1384" s="188" t="s">
        <v>1784</v>
      </c>
      <c r="F1384" s="188"/>
      <c r="G1384" s="143" t="s">
        <v>65</v>
      </c>
      <c r="H1384" s="144">
        <v>0.3826</v>
      </c>
      <c r="I1384" s="145">
        <v>21.1</v>
      </c>
      <c r="J1384" s="145">
        <v>8.07</v>
      </c>
    </row>
    <row r="1385" spans="1:10" ht="25.5" x14ac:dyDescent="0.25">
      <c r="A1385" s="154" t="s">
        <v>949</v>
      </c>
      <c r="B1385" s="142" t="s">
        <v>1827</v>
      </c>
      <c r="C1385" s="154" t="s">
        <v>8</v>
      </c>
      <c r="D1385" s="154" t="s">
        <v>66</v>
      </c>
      <c r="E1385" s="188" t="s">
        <v>1784</v>
      </c>
      <c r="F1385" s="188"/>
      <c r="G1385" s="143" t="s">
        <v>65</v>
      </c>
      <c r="H1385" s="144">
        <v>0.191</v>
      </c>
      <c r="I1385" s="145">
        <v>16.829999999999998</v>
      </c>
      <c r="J1385" s="145">
        <v>3.21</v>
      </c>
    </row>
    <row r="1386" spans="1:10" ht="51" x14ac:dyDescent="0.25">
      <c r="A1386" s="155" t="s">
        <v>950</v>
      </c>
      <c r="B1386" s="148" t="s">
        <v>2283</v>
      </c>
      <c r="C1386" s="155" t="s">
        <v>8</v>
      </c>
      <c r="D1386" s="155" t="s">
        <v>499</v>
      </c>
      <c r="E1386" s="185" t="s">
        <v>1808</v>
      </c>
      <c r="F1386" s="185"/>
      <c r="G1386" s="149" t="s">
        <v>198</v>
      </c>
      <c r="H1386" s="150">
        <v>4.8166000000000002</v>
      </c>
      <c r="I1386" s="151">
        <v>0.61</v>
      </c>
      <c r="J1386" s="151">
        <v>2.93</v>
      </c>
    </row>
    <row r="1387" spans="1:10" ht="38.25" x14ac:dyDescent="0.25">
      <c r="A1387" s="155" t="s">
        <v>950</v>
      </c>
      <c r="B1387" s="148" t="s">
        <v>2284</v>
      </c>
      <c r="C1387" s="155" t="s">
        <v>8</v>
      </c>
      <c r="D1387" s="155" t="s">
        <v>563</v>
      </c>
      <c r="E1387" s="185" t="s">
        <v>1808</v>
      </c>
      <c r="F1387" s="185"/>
      <c r="G1387" s="149" t="s">
        <v>12</v>
      </c>
      <c r="H1387" s="150">
        <v>6.8503999999999996</v>
      </c>
      <c r="I1387" s="151">
        <v>43.85</v>
      </c>
      <c r="J1387" s="151">
        <v>300.39</v>
      </c>
    </row>
    <row r="1388" spans="1:10" ht="51" x14ac:dyDescent="0.25">
      <c r="A1388" s="155" t="s">
        <v>950</v>
      </c>
      <c r="B1388" s="148" t="s">
        <v>2285</v>
      </c>
      <c r="C1388" s="155" t="s">
        <v>8</v>
      </c>
      <c r="D1388" s="155" t="s">
        <v>597</v>
      </c>
      <c r="E1388" s="185" t="s">
        <v>1808</v>
      </c>
      <c r="F1388" s="185"/>
      <c r="G1388" s="149" t="s">
        <v>198</v>
      </c>
      <c r="H1388" s="150">
        <v>0.54730000000000001</v>
      </c>
      <c r="I1388" s="151">
        <v>700.98</v>
      </c>
      <c r="J1388" s="151">
        <v>383.64</v>
      </c>
    </row>
    <row r="1389" spans="1:10" ht="38.25" x14ac:dyDescent="0.25">
      <c r="A1389" s="155" t="s">
        <v>950</v>
      </c>
      <c r="B1389" s="148" t="s">
        <v>2268</v>
      </c>
      <c r="C1389" s="155" t="s">
        <v>8</v>
      </c>
      <c r="D1389" s="155" t="s">
        <v>617</v>
      </c>
      <c r="E1389" s="185" t="s">
        <v>1808</v>
      </c>
      <c r="F1389" s="185"/>
      <c r="G1389" s="149" t="s">
        <v>1023</v>
      </c>
      <c r="H1389" s="150">
        <v>0.88290000000000002</v>
      </c>
      <c r="I1389" s="151">
        <v>26.18</v>
      </c>
      <c r="J1389" s="151">
        <v>23.11</v>
      </c>
    </row>
    <row r="1390" spans="1:10" x14ac:dyDescent="0.25">
      <c r="A1390" s="156"/>
      <c r="B1390" s="156"/>
      <c r="C1390" s="156"/>
      <c r="D1390" s="156"/>
      <c r="E1390" s="156" t="s">
        <v>1792</v>
      </c>
      <c r="F1390" s="146">
        <v>8.49</v>
      </c>
      <c r="G1390" s="156" t="s">
        <v>1793</v>
      </c>
      <c r="H1390" s="146">
        <v>0</v>
      </c>
      <c r="I1390" s="156" t="s">
        <v>1794</v>
      </c>
      <c r="J1390" s="146">
        <v>8.49</v>
      </c>
    </row>
    <row r="1391" spans="1:10" ht="13.5" thickBot="1" x14ac:dyDescent="0.3">
      <c r="A1391" s="156"/>
      <c r="B1391" s="156"/>
      <c r="C1391" s="156"/>
      <c r="D1391" s="156"/>
      <c r="E1391" s="156" t="s">
        <v>1795</v>
      </c>
      <c r="F1391" s="146">
        <v>0</v>
      </c>
      <c r="G1391" s="156"/>
      <c r="H1391" s="181" t="s">
        <v>1796</v>
      </c>
      <c r="I1391" s="181"/>
      <c r="J1391" s="146">
        <v>721.35</v>
      </c>
    </row>
    <row r="1392" spans="1:10" ht="13.5" thickTop="1" x14ac:dyDescent="0.25">
      <c r="A1392" s="147"/>
      <c r="B1392" s="147"/>
      <c r="C1392" s="147"/>
      <c r="D1392" s="147"/>
      <c r="E1392" s="147"/>
      <c r="F1392" s="147"/>
      <c r="G1392" s="147"/>
      <c r="H1392" s="147"/>
      <c r="I1392" s="147"/>
      <c r="J1392" s="147"/>
    </row>
    <row r="1393" spans="1:10" x14ac:dyDescent="0.25">
      <c r="A1393" s="157" t="s">
        <v>2286</v>
      </c>
      <c r="B1393" s="152" t="s">
        <v>1775</v>
      </c>
      <c r="C1393" s="157" t="s">
        <v>1776</v>
      </c>
      <c r="D1393" s="157" t="s">
        <v>1777</v>
      </c>
      <c r="E1393" s="186" t="s">
        <v>1778</v>
      </c>
      <c r="F1393" s="186"/>
      <c r="G1393" s="153" t="s">
        <v>1779</v>
      </c>
      <c r="H1393" s="152" t="s">
        <v>1780</v>
      </c>
      <c r="I1393" s="152" t="s">
        <v>1781</v>
      </c>
      <c r="J1393" s="152" t="s">
        <v>89</v>
      </c>
    </row>
    <row r="1394" spans="1:10" ht="102" x14ac:dyDescent="0.25">
      <c r="A1394" s="158" t="s">
        <v>1461</v>
      </c>
      <c r="B1394" s="138" t="s">
        <v>1624</v>
      </c>
      <c r="C1394" s="158" t="s">
        <v>8</v>
      </c>
      <c r="D1394" s="158" t="s">
        <v>345</v>
      </c>
      <c r="E1394" s="187" t="s">
        <v>1801</v>
      </c>
      <c r="F1394" s="187"/>
      <c r="G1394" s="139" t="s">
        <v>12</v>
      </c>
      <c r="H1394" s="140">
        <v>1</v>
      </c>
      <c r="I1394" s="141">
        <v>37.89</v>
      </c>
      <c r="J1394" s="141">
        <v>37.89</v>
      </c>
    </row>
    <row r="1395" spans="1:10" ht="51" x14ac:dyDescent="0.25">
      <c r="A1395" s="154" t="s">
        <v>949</v>
      </c>
      <c r="B1395" s="142" t="s">
        <v>2287</v>
      </c>
      <c r="C1395" s="154" t="s">
        <v>8</v>
      </c>
      <c r="D1395" s="154" t="s">
        <v>149</v>
      </c>
      <c r="E1395" s="188" t="s">
        <v>1801</v>
      </c>
      <c r="F1395" s="188"/>
      <c r="G1395" s="143" t="s">
        <v>12</v>
      </c>
      <c r="H1395" s="144">
        <v>0.79400000000000004</v>
      </c>
      <c r="I1395" s="145">
        <v>18.66</v>
      </c>
      <c r="J1395" s="145">
        <v>14.81</v>
      </c>
    </row>
    <row r="1396" spans="1:10" ht="51" x14ac:dyDescent="0.25">
      <c r="A1396" s="154" t="s">
        <v>949</v>
      </c>
      <c r="B1396" s="142" t="s">
        <v>2288</v>
      </c>
      <c r="C1396" s="154" t="s">
        <v>8</v>
      </c>
      <c r="D1396" s="154" t="s">
        <v>336</v>
      </c>
      <c r="E1396" s="188" t="s">
        <v>1801</v>
      </c>
      <c r="F1396" s="188"/>
      <c r="G1396" s="143" t="s">
        <v>12</v>
      </c>
      <c r="H1396" s="144">
        <v>7.8E-2</v>
      </c>
      <c r="I1396" s="145">
        <v>8.64</v>
      </c>
      <c r="J1396" s="145">
        <v>0.67</v>
      </c>
    </row>
    <row r="1397" spans="1:10" ht="51" x14ac:dyDescent="0.25">
      <c r="A1397" s="154" t="s">
        <v>949</v>
      </c>
      <c r="B1397" s="142" t="s">
        <v>2289</v>
      </c>
      <c r="C1397" s="154" t="s">
        <v>8</v>
      </c>
      <c r="D1397" s="154" t="s">
        <v>337</v>
      </c>
      <c r="E1397" s="188" t="s">
        <v>1801</v>
      </c>
      <c r="F1397" s="188"/>
      <c r="G1397" s="143" t="s">
        <v>12</v>
      </c>
      <c r="H1397" s="144">
        <v>0.128</v>
      </c>
      <c r="I1397" s="145">
        <v>4.84</v>
      </c>
      <c r="J1397" s="145">
        <v>0.61</v>
      </c>
    </row>
    <row r="1398" spans="1:10" ht="63.75" x14ac:dyDescent="0.25">
      <c r="A1398" s="154" t="s">
        <v>949</v>
      </c>
      <c r="B1398" s="142" t="s">
        <v>2293</v>
      </c>
      <c r="C1398" s="154" t="s">
        <v>8</v>
      </c>
      <c r="D1398" s="154" t="s">
        <v>193</v>
      </c>
      <c r="E1398" s="188" t="s">
        <v>1801</v>
      </c>
      <c r="F1398" s="188"/>
      <c r="G1398" s="143" t="s">
        <v>198</v>
      </c>
      <c r="H1398" s="144">
        <v>0.6522</v>
      </c>
      <c r="I1398" s="145">
        <v>6.11</v>
      </c>
      <c r="J1398" s="145">
        <v>3.98</v>
      </c>
    </row>
    <row r="1399" spans="1:10" ht="51" x14ac:dyDescent="0.25">
      <c r="A1399" s="154" t="s">
        <v>949</v>
      </c>
      <c r="B1399" s="142" t="s">
        <v>2290</v>
      </c>
      <c r="C1399" s="154" t="s">
        <v>8</v>
      </c>
      <c r="D1399" s="154" t="s">
        <v>360</v>
      </c>
      <c r="E1399" s="188" t="s">
        <v>1801</v>
      </c>
      <c r="F1399" s="188"/>
      <c r="G1399" s="143" t="s">
        <v>198</v>
      </c>
      <c r="H1399" s="144">
        <v>1.6999999999999999E-3</v>
      </c>
      <c r="I1399" s="145">
        <v>7.9</v>
      </c>
      <c r="J1399" s="145">
        <v>0.01</v>
      </c>
    </row>
    <row r="1400" spans="1:10" ht="51" x14ac:dyDescent="0.25">
      <c r="A1400" s="154" t="s">
        <v>949</v>
      </c>
      <c r="B1400" s="142" t="s">
        <v>2297</v>
      </c>
      <c r="C1400" s="154" t="s">
        <v>8</v>
      </c>
      <c r="D1400" s="154" t="s">
        <v>147</v>
      </c>
      <c r="E1400" s="188" t="s">
        <v>1801</v>
      </c>
      <c r="F1400" s="188"/>
      <c r="G1400" s="143" t="s">
        <v>198</v>
      </c>
      <c r="H1400" s="144">
        <v>0.65429999999999999</v>
      </c>
      <c r="I1400" s="145">
        <v>7.86</v>
      </c>
      <c r="J1400" s="145">
        <v>5.14</v>
      </c>
    </row>
    <row r="1401" spans="1:10" ht="63.75" x14ac:dyDescent="0.25">
      <c r="A1401" s="154" t="s">
        <v>949</v>
      </c>
      <c r="B1401" s="142" t="s">
        <v>2291</v>
      </c>
      <c r="C1401" s="154" t="s">
        <v>8</v>
      </c>
      <c r="D1401" s="154" t="s">
        <v>356</v>
      </c>
      <c r="E1401" s="188" t="s">
        <v>1801</v>
      </c>
      <c r="F1401" s="188"/>
      <c r="G1401" s="143" t="s">
        <v>198</v>
      </c>
      <c r="H1401" s="144">
        <v>0.1694</v>
      </c>
      <c r="I1401" s="145">
        <v>14.88</v>
      </c>
      <c r="J1401" s="145">
        <v>2.52</v>
      </c>
    </row>
    <row r="1402" spans="1:10" ht="51" x14ac:dyDescent="0.25">
      <c r="A1402" s="154" t="s">
        <v>949</v>
      </c>
      <c r="B1402" s="142" t="s">
        <v>2295</v>
      </c>
      <c r="C1402" s="154" t="s">
        <v>8</v>
      </c>
      <c r="D1402" s="154" t="s">
        <v>151</v>
      </c>
      <c r="E1402" s="188" t="s">
        <v>1801</v>
      </c>
      <c r="F1402" s="188"/>
      <c r="G1402" s="143" t="s">
        <v>198</v>
      </c>
      <c r="H1402" s="144">
        <v>0.30370000000000003</v>
      </c>
      <c r="I1402" s="145">
        <v>11.04</v>
      </c>
      <c r="J1402" s="145">
        <v>3.35</v>
      </c>
    </row>
    <row r="1403" spans="1:10" ht="63.75" x14ac:dyDescent="0.25">
      <c r="A1403" s="154" t="s">
        <v>949</v>
      </c>
      <c r="B1403" s="142" t="s">
        <v>2294</v>
      </c>
      <c r="C1403" s="154" t="s">
        <v>8</v>
      </c>
      <c r="D1403" s="154" t="s">
        <v>358</v>
      </c>
      <c r="E1403" s="188" t="s">
        <v>1801</v>
      </c>
      <c r="F1403" s="188"/>
      <c r="G1403" s="143" t="s">
        <v>198</v>
      </c>
      <c r="H1403" s="144">
        <v>1.6799999999999999E-2</v>
      </c>
      <c r="I1403" s="145">
        <v>19.18</v>
      </c>
      <c r="J1403" s="145">
        <v>0.32</v>
      </c>
    </row>
    <row r="1404" spans="1:10" ht="51" x14ac:dyDescent="0.25">
      <c r="A1404" s="154" t="s">
        <v>949</v>
      </c>
      <c r="B1404" s="142" t="s">
        <v>2301</v>
      </c>
      <c r="C1404" s="154" t="s">
        <v>8</v>
      </c>
      <c r="D1404" s="154" t="s">
        <v>367</v>
      </c>
      <c r="E1404" s="188" t="s">
        <v>1801</v>
      </c>
      <c r="F1404" s="188"/>
      <c r="G1404" s="143" t="s">
        <v>198</v>
      </c>
      <c r="H1404" s="144">
        <v>4.6100000000000002E-2</v>
      </c>
      <c r="I1404" s="145">
        <v>6.73</v>
      </c>
      <c r="J1404" s="145">
        <v>0.31</v>
      </c>
    </row>
    <row r="1405" spans="1:10" ht="51" x14ac:dyDescent="0.25">
      <c r="A1405" s="154" t="s">
        <v>949</v>
      </c>
      <c r="B1405" s="142" t="s">
        <v>1802</v>
      </c>
      <c r="C1405" s="154" t="s">
        <v>8</v>
      </c>
      <c r="D1405" s="154" t="s">
        <v>166</v>
      </c>
      <c r="E1405" s="188" t="s">
        <v>1801</v>
      </c>
      <c r="F1405" s="188"/>
      <c r="G1405" s="143" t="s">
        <v>198</v>
      </c>
      <c r="H1405" s="144">
        <v>7.6E-3</v>
      </c>
      <c r="I1405" s="145">
        <v>5.51</v>
      </c>
      <c r="J1405" s="145">
        <v>0.04</v>
      </c>
    </row>
    <row r="1406" spans="1:10" ht="51" x14ac:dyDescent="0.25">
      <c r="A1406" s="154" t="s">
        <v>949</v>
      </c>
      <c r="B1406" s="142" t="s">
        <v>2292</v>
      </c>
      <c r="C1406" s="154" t="s">
        <v>8</v>
      </c>
      <c r="D1406" s="154" t="s">
        <v>361</v>
      </c>
      <c r="E1406" s="188" t="s">
        <v>1801</v>
      </c>
      <c r="F1406" s="188"/>
      <c r="G1406" s="143" t="s">
        <v>198</v>
      </c>
      <c r="H1406" s="144">
        <v>3.3999999999999998E-3</v>
      </c>
      <c r="I1406" s="145">
        <v>14.73</v>
      </c>
      <c r="J1406" s="145">
        <v>0.05</v>
      </c>
    </row>
    <row r="1407" spans="1:10" ht="51" x14ac:dyDescent="0.25">
      <c r="A1407" s="154" t="s">
        <v>949</v>
      </c>
      <c r="B1407" s="142" t="s">
        <v>2298</v>
      </c>
      <c r="C1407" s="154" t="s">
        <v>8</v>
      </c>
      <c r="D1407" s="154" t="s">
        <v>203</v>
      </c>
      <c r="E1407" s="188" t="s">
        <v>1801</v>
      </c>
      <c r="F1407" s="188"/>
      <c r="G1407" s="143" t="s">
        <v>198</v>
      </c>
      <c r="H1407" s="144">
        <v>1.15E-2</v>
      </c>
      <c r="I1407" s="145">
        <v>18.46</v>
      </c>
      <c r="J1407" s="145">
        <v>0.21</v>
      </c>
    </row>
    <row r="1408" spans="1:10" ht="51" x14ac:dyDescent="0.25">
      <c r="A1408" s="154" t="s">
        <v>949</v>
      </c>
      <c r="B1408" s="142" t="s">
        <v>2300</v>
      </c>
      <c r="C1408" s="154" t="s">
        <v>8</v>
      </c>
      <c r="D1408" s="154" t="s">
        <v>359</v>
      </c>
      <c r="E1408" s="188" t="s">
        <v>1801</v>
      </c>
      <c r="F1408" s="188"/>
      <c r="G1408" s="143" t="s">
        <v>198</v>
      </c>
      <c r="H1408" s="144">
        <v>1.35E-2</v>
      </c>
      <c r="I1408" s="145">
        <v>4.41</v>
      </c>
      <c r="J1408" s="145">
        <v>0.05</v>
      </c>
    </row>
    <row r="1409" spans="1:10" ht="51" x14ac:dyDescent="0.25">
      <c r="A1409" s="154" t="s">
        <v>949</v>
      </c>
      <c r="B1409" s="142" t="s">
        <v>2296</v>
      </c>
      <c r="C1409" s="154" t="s">
        <v>8</v>
      </c>
      <c r="D1409" s="154" t="s">
        <v>362</v>
      </c>
      <c r="E1409" s="188" t="s">
        <v>1801</v>
      </c>
      <c r="F1409" s="188"/>
      <c r="G1409" s="143" t="s">
        <v>198</v>
      </c>
      <c r="H1409" s="144">
        <v>6.7000000000000004E-2</v>
      </c>
      <c r="I1409" s="145">
        <v>4.32</v>
      </c>
      <c r="J1409" s="145">
        <v>0.28000000000000003</v>
      </c>
    </row>
    <row r="1410" spans="1:10" ht="51" x14ac:dyDescent="0.25">
      <c r="A1410" s="154" t="s">
        <v>949</v>
      </c>
      <c r="B1410" s="142" t="s">
        <v>2299</v>
      </c>
      <c r="C1410" s="154" t="s">
        <v>8</v>
      </c>
      <c r="D1410" s="154" t="s">
        <v>357</v>
      </c>
      <c r="E1410" s="188" t="s">
        <v>1801</v>
      </c>
      <c r="F1410" s="188"/>
      <c r="G1410" s="143" t="s">
        <v>198</v>
      </c>
      <c r="H1410" s="144">
        <v>7.7299999999999994E-2</v>
      </c>
      <c r="I1410" s="145">
        <v>6</v>
      </c>
      <c r="J1410" s="145">
        <v>0.46</v>
      </c>
    </row>
    <row r="1411" spans="1:10" ht="51" x14ac:dyDescent="0.25">
      <c r="A1411" s="154" t="s">
        <v>949</v>
      </c>
      <c r="B1411" s="142" t="s">
        <v>2303</v>
      </c>
      <c r="C1411" s="154" t="s">
        <v>8</v>
      </c>
      <c r="D1411" s="154" t="s">
        <v>366</v>
      </c>
      <c r="E1411" s="188" t="s">
        <v>1801</v>
      </c>
      <c r="F1411" s="188"/>
      <c r="G1411" s="143" t="s">
        <v>198</v>
      </c>
      <c r="H1411" s="144">
        <v>1.35E-2</v>
      </c>
      <c r="I1411" s="145">
        <v>3.61</v>
      </c>
      <c r="J1411" s="145">
        <v>0.04</v>
      </c>
    </row>
    <row r="1412" spans="1:10" ht="51" x14ac:dyDescent="0.25">
      <c r="A1412" s="154" t="s">
        <v>949</v>
      </c>
      <c r="B1412" s="142" t="s">
        <v>2304</v>
      </c>
      <c r="C1412" s="154" t="s">
        <v>8</v>
      </c>
      <c r="D1412" s="154" t="s">
        <v>377</v>
      </c>
      <c r="E1412" s="188" t="s">
        <v>1801</v>
      </c>
      <c r="F1412" s="188"/>
      <c r="G1412" s="143" t="s">
        <v>198</v>
      </c>
      <c r="H1412" s="144">
        <v>3.85E-2</v>
      </c>
      <c r="I1412" s="145">
        <v>12.95</v>
      </c>
      <c r="J1412" s="145">
        <v>0.49</v>
      </c>
    </row>
    <row r="1413" spans="1:10" ht="51" x14ac:dyDescent="0.25">
      <c r="A1413" s="154" t="s">
        <v>949</v>
      </c>
      <c r="B1413" s="142" t="s">
        <v>2302</v>
      </c>
      <c r="C1413" s="154" t="s">
        <v>8</v>
      </c>
      <c r="D1413" s="154" t="s">
        <v>152</v>
      </c>
      <c r="E1413" s="188" t="s">
        <v>1801</v>
      </c>
      <c r="F1413" s="188"/>
      <c r="G1413" s="143" t="s">
        <v>198</v>
      </c>
      <c r="H1413" s="144">
        <v>3.0999999999999999E-3</v>
      </c>
      <c r="I1413" s="145">
        <v>20.079999999999998</v>
      </c>
      <c r="J1413" s="145">
        <v>0.06</v>
      </c>
    </row>
    <row r="1414" spans="1:10" ht="51" x14ac:dyDescent="0.25">
      <c r="A1414" s="154" t="s">
        <v>949</v>
      </c>
      <c r="B1414" s="142" t="s">
        <v>1901</v>
      </c>
      <c r="C1414" s="154" t="s">
        <v>8</v>
      </c>
      <c r="D1414" s="154" t="s">
        <v>425</v>
      </c>
      <c r="E1414" s="188" t="s">
        <v>1801</v>
      </c>
      <c r="F1414" s="188"/>
      <c r="G1414" s="143" t="s">
        <v>12</v>
      </c>
      <c r="H1414" s="144">
        <v>0.2006</v>
      </c>
      <c r="I1414" s="145">
        <v>10.91</v>
      </c>
      <c r="J1414" s="145">
        <v>2.1800000000000002</v>
      </c>
    </row>
    <row r="1415" spans="1:10" ht="63.75" x14ac:dyDescent="0.25">
      <c r="A1415" s="154" t="s">
        <v>949</v>
      </c>
      <c r="B1415" s="142" t="s">
        <v>2307</v>
      </c>
      <c r="C1415" s="154" t="s">
        <v>8</v>
      </c>
      <c r="D1415" s="154" t="s">
        <v>429</v>
      </c>
      <c r="E1415" s="188" t="s">
        <v>1801</v>
      </c>
      <c r="F1415" s="188"/>
      <c r="G1415" s="143" t="s">
        <v>12</v>
      </c>
      <c r="H1415" s="144">
        <v>9.1999999999999998E-3</v>
      </c>
      <c r="I1415" s="145">
        <v>6.15</v>
      </c>
      <c r="J1415" s="145">
        <v>0.05</v>
      </c>
    </row>
    <row r="1416" spans="1:10" ht="25.5" x14ac:dyDescent="0.25">
      <c r="A1416" s="154" t="s">
        <v>949</v>
      </c>
      <c r="B1416" s="142" t="s">
        <v>2305</v>
      </c>
      <c r="C1416" s="154" t="s">
        <v>8</v>
      </c>
      <c r="D1416" s="154" t="s">
        <v>418</v>
      </c>
      <c r="E1416" s="188" t="s">
        <v>1801</v>
      </c>
      <c r="F1416" s="188"/>
      <c r="G1416" s="143" t="s">
        <v>198</v>
      </c>
      <c r="H1416" s="144">
        <v>8.3000000000000001E-3</v>
      </c>
      <c r="I1416" s="145">
        <v>11.71</v>
      </c>
      <c r="J1416" s="145">
        <v>0.09</v>
      </c>
    </row>
    <row r="1417" spans="1:10" ht="38.25" x14ac:dyDescent="0.25">
      <c r="A1417" s="154" t="s">
        <v>949</v>
      </c>
      <c r="B1417" s="142" t="s">
        <v>2306</v>
      </c>
      <c r="C1417" s="154" t="s">
        <v>8</v>
      </c>
      <c r="D1417" s="154" t="s">
        <v>422</v>
      </c>
      <c r="E1417" s="188" t="s">
        <v>1801</v>
      </c>
      <c r="F1417" s="188"/>
      <c r="G1417" s="143" t="s">
        <v>198</v>
      </c>
      <c r="H1417" s="144">
        <v>7.1000000000000004E-3</v>
      </c>
      <c r="I1417" s="145">
        <v>2.63</v>
      </c>
      <c r="J1417" s="145">
        <v>0.01</v>
      </c>
    </row>
    <row r="1418" spans="1:10" ht="38.25" x14ac:dyDescent="0.25">
      <c r="A1418" s="154" t="s">
        <v>949</v>
      </c>
      <c r="B1418" s="142" t="s">
        <v>1900</v>
      </c>
      <c r="C1418" s="154" t="s">
        <v>8</v>
      </c>
      <c r="D1418" s="154" t="s">
        <v>421</v>
      </c>
      <c r="E1418" s="188" t="s">
        <v>1801</v>
      </c>
      <c r="F1418" s="188"/>
      <c r="G1418" s="143" t="s">
        <v>12</v>
      </c>
      <c r="H1418" s="144">
        <v>0.2006</v>
      </c>
      <c r="I1418" s="145">
        <v>10.65</v>
      </c>
      <c r="J1418" s="145">
        <v>2.13</v>
      </c>
    </row>
    <row r="1419" spans="1:10" ht="38.25" x14ac:dyDescent="0.25">
      <c r="A1419" s="154" t="s">
        <v>949</v>
      </c>
      <c r="B1419" s="142" t="s">
        <v>2308</v>
      </c>
      <c r="C1419" s="154" t="s">
        <v>8</v>
      </c>
      <c r="D1419" s="154" t="s">
        <v>432</v>
      </c>
      <c r="E1419" s="188" t="s">
        <v>1801</v>
      </c>
      <c r="F1419" s="188"/>
      <c r="G1419" s="143" t="s">
        <v>198</v>
      </c>
      <c r="H1419" s="144">
        <v>8.3000000000000001E-3</v>
      </c>
      <c r="I1419" s="145">
        <v>4.21</v>
      </c>
      <c r="J1419" s="145">
        <v>0.03</v>
      </c>
    </row>
    <row r="1420" spans="1:10" x14ac:dyDescent="0.25">
      <c r="A1420" s="156"/>
      <c r="B1420" s="156"/>
      <c r="C1420" s="156"/>
      <c r="D1420" s="156"/>
      <c r="E1420" s="156" t="s">
        <v>1792</v>
      </c>
      <c r="F1420" s="146">
        <v>20.43</v>
      </c>
      <c r="G1420" s="156" t="s">
        <v>1793</v>
      </c>
      <c r="H1420" s="146">
        <v>0</v>
      </c>
      <c r="I1420" s="156" t="s">
        <v>1794</v>
      </c>
      <c r="J1420" s="146">
        <v>20.43</v>
      </c>
    </row>
    <row r="1421" spans="1:10" ht="13.5" thickBot="1" x14ac:dyDescent="0.3">
      <c r="A1421" s="156"/>
      <c r="B1421" s="156"/>
      <c r="C1421" s="156"/>
      <c r="D1421" s="156"/>
      <c r="E1421" s="156" t="s">
        <v>1795</v>
      </c>
      <c r="F1421" s="146">
        <v>0</v>
      </c>
      <c r="G1421" s="156"/>
      <c r="H1421" s="181" t="s">
        <v>1796</v>
      </c>
      <c r="I1421" s="181"/>
      <c r="J1421" s="146">
        <v>37.89</v>
      </c>
    </row>
    <row r="1422" spans="1:10" ht="13.5" thickTop="1" x14ac:dyDescent="0.25">
      <c r="A1422" s="147"/>
      <c r="B1422" s="147"/>
      <c r="C1422" s="147"/>
      <c r="D1422" s="147"/>
      <c r="E1422" s="147"/>
      <c r="F1422" s="147"/>
      <c r="G1422" s="147"/>
      <c r="H1422" s="147"/>
      <c r="I1422" s="147"/>
      <c r="J1422" s="147"/>
    </row>
    <row r="1423" spans="1:10" x14ac:dyDescent="0.25">
      <c r="A1423" s="157" t="s">
        <v>2309</v>
      </c>
      <c r="B1423" s="152" t="s">
        <v>1775</v>
      </c>
      <c r="C1423" s="157" t="s">
        <v>1776</v>
      </c>
      <c r="D1423" s="157" t="s">
        <v>1777</v>
      </c>
      <c r="E1423" s="186" t="s">
        <v>1778</v>
      </c>
      <c r="F1423" s="186"/>
      <c r="G1423" s="153" t="s">
        <v>1779</v>
      </c>
      <c r="H1423" s="152" t="s">
        <v>1780</v>
      </c>
      <c r="I1423" s="152" t="s">
        <v>1781</v>
      </c>
      <c r="J1423" s="152" t="s">
        <v>89</v>
      </c>
    </row>
    <row r="1424" spans="1:10" ht="89.25" x14ac:dyDescent="0.25">
      <c r="A1424" s="158" t="s">
        <v>1461</v>
      </c>
      <c r="B1424" s="138" t="s">
        <v>1625</v>
      </c>
      <c r="C1424" s="158" t="s">
        <v>8</v>
      </c>
      <c r="D1424" s="158" t="s">
        <v>346</v>
      </c>
      <c r="E1424" s="187" t="s">
        <v>1801</v>
      </c>
      <c r="F1424" s="187"/>
      <c r="G1424" s="139" t="s">
        <v>12</v>
      </c>
      <c r="H1424" s="140">
        <v>1</v>
      </c>
      <c r="I1424" s="141">
        <v>40.119999999999997</v>
      </c>
      <c r="J1424" s="141">
        <v>40.119999999999997</v>
      </c>
    </row>
    <row r="1425" spans="1:10" ht="51" x14ac:dyDescent="0.25">
      <c r="A1425" s="154" t="s">
        <v>949</v>
      </c>
      <c r="B1425" s="142" t="s">
        <v>2310</v>
      </c>
      <c r="C1425" s="154" t="s">
        <v>8</v>
      </c>
      <c r="D1425" s="154" t="s">
        <v>150</v>
      </c>
      <c r="E1425" s="188" t="s">
        <v>1801</v>
      </c>
      <c r="F1425" s="188"/>
      <c r="G1425" s="143" t="s">
        <v>12</v>
      </c>
      <c r="H1425" s="144">
        <v>1</v>
      </c>
      <c r="I1425" s="145">
        <v>17.010000000000002</v>
      </c>
      <c r="J1425" s="145">
        <v>17.010000000000002</v>
      </c>
    </row>
    <row r="1426" spans="1:10" ht="51" x14ac:dyDescent="0.25">
      <c r="A1426" s="154" t="s">
        <v>949</v>
      </c>
      <c r="B1426" s="142" t="s">
        <v>2311</v>
      </c>
      <c r="C1426" s="154" t="s">
        <v>8</v>
      </c>
      <c r="D1426" s="154" t="s">
        <v>363</v>
      </c>
      <c r="E1426" s="188" t="s">
        <v>1801</v>
      </c>
      <c r="F1426" s="188"/>
      <c r="G1426" s="143" t="s">
        <v>198</v>
      </c>
      <c r="H1426" s="144">
        <v>0.1948</v>
      </c>
      <c r="I1426" s="145">
        <v>15.43</v>
      </c>
      <c r="J1426" s="145">
        <v>3</v>
      </c>
    </row>
    <row r="1427" spans="1:10" ht="51" x14ac:dyDescent="0.25">
      <c r="A1427" s="154" t="s">
        <v>949</v>
      </c>
      <c r="B1427" s="142" t="s">
        <v>2315</v>
      </c>
      <c r="C1427" s="154" t="s">
        <v>8</v>
      </c>
      <c r="D1427" s="154" t="s">
        <v>370</v>
      </c>
      <c r="E1427" s="188" t="s">
        <v>1801</v>
      </c>
      <c r="F1427" s="188"/>
      <c r="G1427" s="143" t="s">
        <v>198</v>
      </c>
      <c r="H1427" s="144">
        <v>0.21460000000000001</v>
      </c>
      <c r="I1427" s="145">
        <v>11.04</v>
      </c>
      <c r="J1427" s="145">
        <v>2.36</v>
      </c>
    </row>
    <row r="1428" spans="1:10" ht="51" x14ac:dyDescent="0.25">
      <c r="A1428" s="154" t="s">
        <v>949</v>
      </c>
      <c r="B1428" s="142" t="s">
        <v>2312</v>
      </c>
      <c r="C1428" s="154" t="s">
        <v>8</v>
      </c>
      <c r="D1428" s="154" t="s">
        <v>148</v>
      </c>
      <c r="E1428" s="188" t="s">
        <v>1801</v>
      </c>
      <c r="F1428" s="188"/>
      <c r="G1428" s="143" t="s">
        <v>198</v>
      </c>
      <c r="H1428" s="144">
        <v>0.28510000000000002</v>
      </c>
      <c r="I1428" s="145">
        <v>13.52</v>
      </c>
      <c r="J1428" s="145">
        <v>3.85</v>
      </c>
    </row>
    <row r="1429" spans="1:10" ht="51" x14ac:dyDescent="0.25">
      <c r="A1429" s="154" t="s">
        <v>949</v>
      </c>
      <c r="B1429" s="142" t="s">
        <v>2313</v>
      </c>
      <c r="C1429" s="154" t="s">
        <v>8</v>
      </c>
      <c r="D1429" s="154" t="s">
        <v>375</v>
      </c>
      <c r="E1429" s="188" t="s">
        <v>1801</v>
      </c>
      <c r="F1429" s="188"/>
      <c r="G1429" s="143" t="s">
        <v>198</v>
      </c>
      <c r="H1429" s="144">
        <v>0.22700000000000001</v>
      </c>
      <c r="I1429" s="145">
        <v>39.29</v>
      </c>
      <c r="J1429" s="145">
        <v>8.91</v>
      </c>
    </row>
    <row r="1430" spans="1:10" ht="38.25" x14ac:dyDescent="0.25">
      <c r="A1430" s="154" t="s">
        <v>949</v>
      </c>
      <c r="B1430" s="142" t="s">
        <v>2314</v>
      </c>
      <c r="C1430" s="154" t="s">
        <v>8</v>
      </c>
      <c r="D1430" s="154" t="s">
        <v>378</v>
      </c>
      <c r="E1430" s="188" t="s">
        <v>1801</v>
      </c>
      <c r="F1430" s="188"/>
      <c r="G1430" s="143" t="s">
        <v>198</v>
      </c>
      <c r="H1430" s="144">
        <v>4.5999999999999999E-3</v>
      </c>
      <c r="I1430" s="145">
        <v>21.33</v>
      </c>
      <c r="J1430" s="145">
        <v>0.09</v>
      </c>
    </row>
    <row r="1431" spans="1:10" ht="63.75" x14ac:dyDescent="0.25">
      <c r="A1431" s="154" t="s">
        <v>949</v>
      </c>
      <c r="B1431" s="142" t="s">
        <v>2316</v>
      </c>
      <c r="C1431" s="154" t="s">
        <v>8</v>
      </c>
      <c r="D1431" s="154" t="s">
        <v>192</v>
      </c>
      <c r="E1431" s="188" t="s">
        <v>1801</v>
      </c>
      <c r="F1431" s="188"/>
      <c r="G1431" s="143" t="s">
        <v>198</v>
      </c>
      <c r="H1431" s="144">
        <v>7.51E-2</v>
      </c>
      <c r="I1431" s="145">
        <v>10.85</v>
      </c>
      <c r="J1431" s="145">
        <v>0.81</v>
      </c>
    </row>
    <row r="1432" spans="1:10" ht="51" x14ac:dyDescent="0.25">
      <c r="A1432" s="154" t="s">
        <v>949</v>
      </c>
      <c r="B1432" s="142" t="s">
        <v>2317</v>
      </c>
      <c r="C1432" s="154" t="s">
        <v>8</v>
      </c>
      <c r="D1432" s="154" t="s">
        <v>423</v>
      </c>
      <c r="E1432" s="188" t="s">
        <v>1801</v>
      </c>
      <c r="F1432" s="188"/>
      <c r="G1432" s="143" t="s">
        <v>198</v>
      </c>
      <c r="H1432" s="144">
        <v>0.1023</v>
      </c>
      <c r="I1432" s="145">
        <v>4.9000000000000004</v>
      </c>
      <c r="J1432" s="145">
        <v>0.5</v>
      </c>
    </row>
    <row r="1433" spans="1:10" ht="76.5" x14ac:dyDescent="0.25">
      <c r="A1433" s="154" t="s">
        <v>949</v>
      </c>
      <c r="B1433" s="142" t="s">
        <v>2319</v>
      </c>
      <c r="C1433" s="154" t="s">
        <v>8</v>
      </c>
      <c r="D1433" s="154" t="s">
        <v>430</v>
      </c>
      <c r="E1433" s="188" t="s">
        <v>1801</v>
      </c>
      <c r="F1433" s="188"/>
      <c r="G1433" s="143" t="s">
        <v>12</v>
      </c>
      <c r="H1433" s="144">
        <v>0.44569999999999999</v>
      </c>
      <c r="I1433" s="145">
        <v>5</v>
      </c>
      <c r="J1433" s="145">
        <v>2.2200000000000002</v>
      </c>
    </row>
    <row r="1434" spans="1:10" ht="38.25" x14ac:dyDescent="0.25">
      <c r="A1434" s="154" t="s">
        <v>949</v>
      </c>
      <c r="B1434" s="142" t="s">
        <v>2318</v>
      </c>
      <c r="C1434" s="154" t="s">
        <v>8</v>
      </c>
      <c r="D1434" s="154" t="s">
        <v>419</v>
      </c>
      <c r="E1434" s="188" t="s">
        <v>1801</v>
      </c>
      <c r="F1434" s="188"/>
      <c r="G1434" s="143" t="s">
        <v>198</v>
      </c>
      <c r="H1434" s="144">
        <v>4.1799999999999997E-2</v>
      </c>
      <c r="I1434" s="145">
        <v>28.47</v>
      </c>
      <c r="J1434" s="145">
        <v>1.19</v>
      </c>
    </row>
    <row r="1435" spans="1:10" ht="38.25" x14ac:dyDescent="0.25">
      <c r="A1435" s="154" t="s">
        <v>949</v>
      </c>
      <c r="B1435" s="142" t="s">
        <v>2320</v>
      </c>
      <c r="C1435" s="154" t="s">
        <v>8</v>
      </c>
      <c r="D1435" s="154" t="s">
        <v>433</v>
      </c>
      <c r="E1435" s="188" t="s">
        <v>1801</v>
      </c>
      <c r="F1435" s="188"/>
      <c r="G1435" s="143" t="s">
        <v>198</v>
      </c>
      <c r="H1435" s="144">
        <v>4.1799999999999997E-2</v>
      </c>
      <c r="I1435" s="145">
        <v>4.46</v>
      </c>
      <c r="J1435" s="145">
        <v>0.18</v>
      </c>
    </row>
    <row r="1436" spans="1:10" x14ac:dyDescent="0.25">
      <c r="A1436" s="156"/>
      <c r="B1436" s="156"/>
      <c r="C1436" s="156"/>
      <c r="D1436" s="156"/>
      <c r="E1436" s="156" t="s">
        <v>1792</v>
      </c>
      <c r="F1436" s="146">
        <v>6.16</v>
      </c>
      <c r="G1436" s="156" t="s">
        <v>1793</v>
      </c>
      <c r="H1436" s="146">
        <v>0</v>
      </c>
      <c r="I1436" s="156" t="s">
        <v>1794</v>
      </c>
      <c r="J1436" s="146">
        <v>6.16</v>
      </c>
    </row>
    <row r="1437" spans="1:10" ht="13.5" thickBot="1" x14ac:dyDescent="0.3">
      <c r="A1437" s="156"/>
      <c r="B1437" s="156"/>
      <c r="C1437" s="156"/>
      <c r="D1437" s="156"/>
      <c r="E1437" s="156" t="s">
        <v>1795</v>
      </c>
      <c r="F1437" s="146">
        <v>0</v>
      </c>
      <c r="G1437" s="156"/>
      <c r="H1437" s="181" t="s">
        <v>1796</v>
      </c>
      <c r="I1437" s="181"/>
      <c r="J1437" s="146">
        <v>40.119999999999997</v>
      </c>
    </row>
    <row r="1438" spans="1:10" ht="13.5" thickTop="1" x14ac:dyDescent="0.25">
      <c r="A1438" s="147"/>
      <c r="B1438" s="147"/>
      <c r="C1438" s="147"/>
      <c r="D1438" s="147"/>
      <c r="E1438" s="147"/>
      <c r="F1438" s="147"/>
      <c r="G1438" s="147"/>
      <c r="H1438" s="147"/>
      <c r="I1438" s="147"/>
      <c r="J1438" s="147"/>
    </row>
    <row r="1439" spans="1:10" x14ac:dyDescent="0.25">
      <c r="A1439" s="157" t="s">
        <v>2321</v>
      </c>
      <c r="B1439" s="152" t="s">
        <v>1775</v>
      </c>
      <c r="C1439" s="157" t="s">
        <v>1776</v>
      </c>
      <c r="D1439" s="157" t="s">
        <v>1777</v>
      </c>
      <c r="E1439" s="186" t="s">
        <v>1778</v>
      </c>
      <c r="F1439" s="186"/>
      <c r="G1439" s="153" t="s">
        <v>1779</v>
      </c>
      <c r="H1439" s="152" t="s">
        <v>1780</v>
      </c>
      <c r="I1439" s="152" t="s">
        <v>1781</v>
      </c>
      <c r="J1439" s="152" t="s">
        <v>89</v>
      </c>
    </row>
    <row r="1440" spans="1:10" ht="102" x14ac:dyDescent="0.25">
      <c r="A1440" s="158" t="s">
        <v>1461</v>
      </c>
      <c r="B1440" s="138" t="s">
        <v>1626</v>
      </c>
      <c r="C1440" s="158" t="s">
        <v>8</v>
      </c>
      <c r="D1440" s="158" t="s">
        <v>347</v>
      </c>
      <c r="E1440" s="187" t="s">
        <v>1801</v>
      </c>
      <c r="F1440" s="187"/>
      <c r="G1440" s="139" t="s">
        <v>12</v>
      </c>
      <c r="H1440" s="140">
        <v>1</v>
      </c>
      <c r="I1440" s="141">
        <v>52.95</v>
      </c>
      <c r="J1440" s="141">
        <v>52.95</v>
      </c>
    </row>
    <row r="1441" spans="1:10" ht="51" x14ac:dyDescent="0.25">
      <c r="A1441" s="154" t="s">
        <v>949</v>
      </c>
      <c r="B1441" s="142" t="s">
        <v>2322</v>
      </c>
      <c r="C1441" s="154" t="s">
        <v>8</v>
      </c>
      <c r="D1441" s="154" t="s">
        <v>339</v>
      </c>
      <c r="E1441" s="188" t="s">
        <v>1801</v>
      </c>
      <c r="F1441" s="188"/>
      <c r="G1441" s="143" t="s">
        <v>12</v>
      </c>
      <c r="H1441" s="144">
        <v>0.86</v>
      </c>
      <c r="I1441" s="145">
        <v>30.04</v>
      </c>
      <c r="J1441" s="145">
        <v>25.83</v>
      </c>
    </row>
    <row r="1442" spans="1:10" ht="38.25" x14ac:dyDescent="0.25">
      <c r="A1442" s="154" t="s">
        <v>949</v>
      </c>
      <c r="B1442" s="142" t="s">
        <v>2323</v>
      </c>
      <c r="C1442" s="154" t="s">
        <v>8</v>
      </c>
      <c r="D1442" s="154" t="s">
        <v>338</v>
      </c>
      <c r="E1442" s="188" t="s">
        <v>1801</v>
      </c>
      <c r="F1442" s="188"/>
      <c r="G1442" s="143" t="s">
        <v>12</v>
      </c>
      <c r="H1442" s="144">
        <v>0.14000000000000001</v>
      </c>
      <c r="I1442" s="145">
        <v>45.52</v>
      </c>
      <c r="J1442" s="145">
        <v>6.37</v>
      </c>
    </row>
    <row r="1443" spans="1:10" ht="51" x14ac:dyDescent="0.25">
      <c r="A1443" s="154" t="s">
        <v>949</v>
      </c>
      <c r="B1443" s="142" t="s">
        <v>2327</v>
      </c>
      <c r="C1443" s="154" t="s">
        <v>8</v>
      </c>
      <c r="D1443" s="154" t="s">
        <v>365</v>
      </c>
      <c r="E1443" s="188" t="s">
        <v>1801</v>
      </c>
      <c r="F1443" s="188"/>
      <c r="G1443" s="143" t="s">
        <v>198</v>
      </c>
      <c r="H1443" s="144">
        <v>8.9300000000000004E-2</v>
      </c>
      <c r="I1443" s="145">
        <v>29.72</v>
      </c>
      <c r="J1443" s="145">
        <v>2.65</v>
      </c>
    </row>
    <row r="1444" spans="1:10" ht="51" x14ac:dyDescent="0.25">
      <c r="A1444" s="154" t="s">
        <v>949</v>
      </c>
      <c r="B1444" s="142" t="s">
        <v>2328</v>
      </c>
      <c r="C1444" s="154" t="s">
        <v>8</v>
      </c>
      <c r="D1444" s="154" t="s">
        <v>369</v>
      </c>
      <c r="E1444" s="188" t="s">
        <v>1801</v>
      </c>
      <c r="F1444" s="188"/>
      <c r="G1444" s="143" t="s">
        <v>198</v>
      </c>
      <c r="H1444" s="144">
        <v>7.5200000000000003E-2</v>
      </c>
      <c r="I1444" s="145">
        <v>32.770000000000003</v>
      </c>
      <c r="J1444" s="145">
        <v>2.46</v>
      </c>
    </row>
    <row r="1445" spans="1:10" ht="51" x14ac:dyDescent="0.25">
      <c r="A1445" s="154" t="s">
        <v>949</v>
      </c>
      <c r="B1445" s="142" t="s">
        <v>2326</v>
      </c>
      <c r="C1445" s="154" t="s">
        <v>8</v>
      </c>
      <c r="D1445" s="154" t="s">
        <v>368</v>
      </c>
      <c r="E1445" s="188" t="s">
        <v>1801</v>
      </c>
      <c r="F1445" s="188"/>
      <c r="G1445" s="143" t="s">
        <v>198</v>
      </c>
      <c r="H1445" s="144">
        <v>7.4499999999999997E-2</v>
      </c>
      <c r="I1445" s="145">
        <v>22.86</v>
      </c>
      <c r="J1445" s="145">
        <v>1.7</v>
      </c>
    </row>
    <row r="1446" spans="1:10" ht="63.75" x14ac:dyDescent="0.25">
      <c r="A1446" s="154" t="s">
        <v>949</v>
      </c>
      <c r="B1446" s="142" t="s">
        <v>2325</v>
      </c>
      <c r="C1446" s="154" t="s">
        <v>8</v>
      </c>
      <c r="D1446" s="154" t="s">
        <v>372</v>
      </c>
      <c r="E1446" s="188" t="s">
        <v>1801</v>
      </c>
      <c r="F1446" s="188"/>
      <c r="G1446" s="143" t="s">
        <v>198</v>
      </c>
      <c r="H1446" s="144">
        <v>1.89E-2</v>
      </c>
      <c r="I1446" s="145">
        <v>28.18</v>
      </c>
      <c r="J1446" s="145">
        <v>0.53</v>
      </c>
    </row>
    <row r="1447" spans="1:10" ht="51" x14ac:dyDescent="0.25">
      <c r="A1447" s="154" t="s">
        <v>949</v>
      </c>
      <c r="B1447" s="142" t="s">
        <v>2324</v>
      </c>
      <c r="C1447" s="154" t="s">
        <v>8</v>
      </c>
      <c r="D1447" s="154" t="s">
        <v>364</v>
      </c>
      <c r="E1447" s="188" t="s">
        <v>1801</v>
      </c>
      <c r="F1447" s="188"/>
      <c r="G1447" s="143" t="s">
        <v>198</v>
      </c>
      <c r="H1447" s="144">
        <v>2.2200000000000001E-2</v>
      </c>
      <c r="I1447" s="145">
        <v>33.83</v>
      </c>
      <c r="J1447" s="145">
        <v>0.75</v>
      </c>
    </row>
    <row r="1448" spans="1:10" ht="63.75" x14ac:dyDescent="0.25">
      <c r="A1448" s="154" t="s">
        <v>949</v>
      </c>
      <c r="B1448" s="142" t="s">
        <v>2329</v>
      </c>
      <c r="C1448" s="154" t="s">
        <v>8</v>
      </c>
      <c r="D1448" s="154" t="s">
        <v>371</v>
      </c>
      <c r="E1448" s="188" t="s">
        <v>1801</v>
      </c>
      <c r="F1448" s="188"/>
      <c r="G1448" s="143" t="s">
        <v>198</v>
      </c>
      <c r="H1448" s="144">
        <v>9.6100000000000005E-2</v>
      </c>
      <c r="I1448" s="145">
        <v>32.29</v>
      </c>
      <c r="J1448" s="145">
        <v>3.1</v>
      </c>
    </row>
    <row r="1449" spans="1:10" ht="51" x14ac:dyDescent="0.25">
      <c r="A1449" s="154" t="s">
        <v>949</v>
      </c>
      <c r="B1449" s="142" t="s">
        <v>2331</v>
      </c>
      <c r="C1449" s="154" t="s">
        <v>8</v>
      </c>
      <c r="D1449" s="154" t="s">
        <v>381</v>
      </c>
      <c r="E1449" s="188" t="s">
        <v>1801</v>
      </c>
      <c r="F1449" s="188"/>
      <c r="G1449" s="143" t="s">
        <v>198</v>
      </c>
      <c r="H1449" s="144">
        <v>4.07E-2</v>
      </c>
      <c r="I1449" s="145">
        <v>51.37</v>
      </c>
      <c r="J1449" s="145">
        <v>2.09</v>
      </c>
    </row>
    <row r="1450" spans="1:10" ht="63.75" x14ac:dyDescent="0.25">
      <c r="A1450" s="154" t="s">
        <v>949</v>
      </c>
      <c r="B1450" s="142" t="s">
        <v>2333</v>
      </c>
      <c r="C1450" s="154" t="s">
        <v>8</v>
      </c>
      <c r="D1450" s="154" t="s">
        <v>382</v>
      </c>
      <c r="E1450" s="188" t="s">
        <v>1801</v>
      </c>
      <c r="F1450" s="188"/>
      <c r="G1450" s="143" t="s">
        <v>198</v>
      </c>
      <c r="H1450" s="144">
        <v>1.5E-3</v>
      </c>
      <c r="I1450" s="145">
        <v>85.15</v>
      </c>
      <c r="J1450" s="145">
        <v>0.12</v>
      </c>
    </row>
    <row r="1451" spans="1:10" ht="63.75" x14ac:dyDescent="0.25">
      <c r="A1451" s="154" t="s">
        <v>949</v>
      </c>
      <c r="B1451" s="142" t="s">
        <v>2330</v>
      </c>
      <c r="C1451" s="154" t="s">
        <v>8</v>
      </c>
      <c r="D1451" s="154" t="s">
        <v>376</v>
      </c>
      <c r="E1451" s="188" t="s">
        <v>1801</v>
      </c>
      <c r="F1451" s="188"/>
      <c r="G1451" s="143" t="s">
        <v>198</v>
      </c>
      <c r="H1451" s="144">
        <v>0.26090000000000002</v>
      </c>
      <c r="I1451" s="145">
        <v>21.71</v>
      </c>
      <c r="J1451" s="145">
        <v>5.66</v>
      </c>
    </row>
    <row r="1452" spans="1:10" ht="63.75" x14ac:dyDescent="0.25">
      <c r="A1452" s="154" t="s">
        <v>949</v>
      </c>
      <c r="B1452" s="142" t="s">
        <v>2332</v>
      </c>
      <c r="C1452" s="154" t="s">
        <v>8</v>
      </c>
      <c r="D1452" s="154" t="s">
        <v>380</v>
      </c>
      <c r="E1452" s="188" t="s">
        <v>1801</v>
      </c>
      <c r="F1452" s="188"/>
      <c r="G1452" s="143" t="s">
        <v>198</v>
      </c>
      <c r="H1452" s="144">
        <v>2.8999999999999998E-3</v>
      </c>
      <c r="I1452" s="145">
        <v>60.25</v>
      </c>
      <c r="J1452" s="145">
        <v>0.17</v>
      </c>
    </row>
    <row r="1453" spans="1:10" ht="51" x14ac:dyDescent="0.25">
      <c r="A1453" s="154" t="s">
        <v>949</v>
      </c>
      <c r="B1453" s="142" t="s">
        <v>2317</v>
      </c>
      <c r="C1453" s="154" t="s">
        <v>8</v>
      </c>
      <c r="D1453" s="154" t="s">
        <v>423</v>
      </c>
      <c r="E1453" s="188" t="s">
        <v>1801</v>
      </c>
      <c r="F1453" s="188"/>
      <c r="G1453" s="143" t="s">
        <v>198</v>
      </c>
      <c r="H1453" s="144">
        <v>9.1700000000000004E-2</v>
      </c>
      <c r="I1453" s="145">
        <v>4.9000000000000004</v>
      </c>
      <c r="J1453" s="145">
        <v>0.44</v>
      </c>
    </row>
    <row r="1454" spans="1:10" ht="38.25" x14ac:dyDescent="0.25">
      <c r="A1454" s="154" t="s">
        <v>949</v>
      </c>
      <c r="B1454" s="142" t="s">
        <v>2318</v>
      </c>
      <c r="C1454" s="154" t="s">
        <v>8</v>
      </c>
      <c r="D1454" s="154" t="s">
        <v>419</v>
      </c>
      <c r="E1454" s="188" t="s">
        <v>1801</v>
      </c>
      <c r="F1454" s="188"/>
      <c r="G1454" s="143" t="s">
        <v>198</v>
      </c>
      <c r="H1454" s="144">
        <v>3.3300000000000003E-2</v>
      </c>
      <c r="I1454" s="145">
        <v>28.47</v>
      </c>
      <c r="J1454" s="145">
        <v>0.94</v>
      </c>
    </row>
    <row r="1455" spans="1:10" ht="38.25" x14ac:dyDescent="0.25">
      <c r="A1455" s="154" t="s">
        <v>949</v>
      </c>
      <c r="B1455" s="142" t="s">
        <v>2320</v>
      </c>
      <c r="C1455" s="154" t="s">
        <v>8</v>
      </c>
      <c r="D1455" s="154" t="s">
        <v>433</v>
      </c>
      <c r="E1455" s="188" t="s">
        <v>1801</v>
      </c>
      <c r="F1455" s="188"/>
      <c r="G1455" s="143" t="s">
        <v>198</v>
      </c>
      <c r="H1455" s="144">
        <v>3.3300000000000003E-2</v>
      </c>
      <c r="I1455" s="145">
        <v>4.46</v>
      </c>
      <c r="J1455" s="145">
        <v>0.14000000000000001</v>
      </c>
    </row>
    <row r="1456" spans="1:10" x14ac:dyDescent="0.25">
      <c r="A1456" s="156"/>
      <c r="B1456" s="156"/>
      <c r="C1456" s="156"/>
      <c r="D1456" s="156"/>
      <c r="E1456" s="156" t="s">
        <v>1792</v>
      </c>
      <c r="F1456" s="146">
        <v>5.4</v>
      </c>
      <c r="G1456" s="156" t="s">
        <v>1793</v>
      </c>
      <c r="H1456" s="146">
        <v>0</v>
      </c>
      <c r="I1456" s="156" t="s">
        <v>1794</v>
      </c>
      <c r="J1456" s="146">
        <v>5.4</v>
      </c>
    </row>
    <row r="1457" spans="1:10" ht="13.5" thickBot="1" x14ac:dyDescent="0.3">
      <c r="A1457" s="156"/>
      <c r="B1457" s="156"/>
      <c r="C1457" s="156"/>
      <c r="D1457" s="156"/>
      <c r="E1457" s="156" t="s">
        <v>1795</v>
      </c>
      <c r="F1457" s="146">
        <v>0</v>
      </c>
      <c r="G1457" s="156"/>
      <c r="H1457" s="181" t="s">
        <v>1796</v>
      </c>
      <c r="I1457" s="181"/>
      <c r="J1457" s="146">
        <v>52.95</v>
      </c>
    </row>
    <row r="1458" spans="1:10" ht="13.5" thickTop="1" x14ac:dyDescent="0.25">
      <c r="A1458" s="147"/>
      <c r="B1458" s="147"/>
      <c r="C1458" s="147"/>
      <c r="D1458" s="147"/>
      <c r="E1458" s="147"/>
      <c r="F1458" s="147"/>
      <c r="G1458" s="147"/>
      <c r="H1458" s="147"/>
      <c r="I1458" s="147"/>
      <c r="J1458" s="147"/>
    </row>
    <row r="1459" spans="1:10" x14ac:dyDescent="0.25">
      <c r="A1459" s="157" t="s">
        <v>2334</v>
      </c>
      <c r="B1459" s="152" t="s">
        <v>1775</v>
      </c>
      <c r="C1459" s="157" t="s">
        <v>1776</v>
      </c>
      <c r="D1459" s="157" t="s">
        <v>1777</v>
      </c>
      <c r="E1459" s="186" t="s">
        <v>1778</v>
      </c>
      <c r="F1459" s="186"/>
      <c r="G1459" s="153" t="s">
        <v>1779</v>
      </c>
      <c r="H1459" s="152" t="s">
        <v>1780</v>
      </c>
      <c r="I1459" s="152" t="s">
        <v>1781</v>
      </c>
      <c r="J1459" s="152" t="s">
        <v>89</v>
      </c>
    </row>
    <row r="1460" spans="1:10" ht="127.5" x14ac:dyDescent="0.25">
      <c r="A1460" s="158" t="s">
        <v>1461</v>
      </c>
      <c r="B1460" s="138" t="s">
        <v>1627</v>
      </c>
      <c r="C1460" s="158" t="s">
        <v>8</v>
      </c>
      <c r="D1460" s="158" t="s">
        <v>416</v>
      </c>
      <c r="E1460" s="187" t="s">
        <v>1801</v>
      </c>
      <c r="F1460" s="187"/>
      <c r="G1460" s="139" t="s">
        <v>198</v>
      </c>
      <c r="H1460" s="140">
        <v>1</v>
      </c>
      <c r="I1460" s="141">
        <v>125.31</v>
      </c>
      <c r="J1460" s="141">
        <v>125.31</v>
      </c>
    </row>
    <row r="1461" spans="1:10" ht="38.25" x14ac:dyDescent="0.25">
      <c r="A1461" s="154" t="s">
        <v>949</v>
      </c>
      <c r="B1461" s="142" t="s">
        <v>2335</v>
      </c>
      <c r="C1461" s="154" t="s">
        <v>8</v>
      </c>
      <c r="D1461" s="154" t="s">
        <v>190</v>
      </c>
      <c r="E1461" s="188" t="s">
        <v>1784</v>
      </c>
      <c r="F1461" s="188"/>
      <c r="G1461" s="143" t="s">
        <v>65</v>
      </c>
      <c r="H1461" s="144">
        <v>0.31309999999999999</v>
      </c>
      <c r="I1461" s="145">
        <v>17.329999999999998</v>
      </c>
      <c r="J1461" s="145">
        <v>5.42</v>
      </c>
    </row>
    <row r="1462" spans="1:10" ht="25.5" x14ac:dyDescent="0.25">
      <c r="A1462" s="154" t="s">
        <v>949</v>
      </c>
      <c r="B1462" s="142" t="s">
        <v>2336</v>
      </c>
      <c r="C1462" s="154" t="s">
        <v>8</v>
      </c>
      <c r="D1462" s="154" t="s">
        <v>191</v>
      </c>
      <c r="E1462" s="188" t="s">
        <v>1784</v>
      </c>
      <c r="F1462" s="188"/>
      <c r="G1462" s="143" t="s">
        <v>65</v>
      </c>
      <c r="H1462" s="144">
        <v>0.31309999999999999</v>
      </c>
      <c r="I1462" s="145">
        <v>21.03</v>
      </c>
      <c r="J1462" s="145">
        <v>6.58</v>
      </c>
    </row>
    <row r="1463" spans="1:10" ht="25.5" x14ac:dyDescent="0.25">
      <c r="A1463" s="155" t="s">
        <v>950</v>
      </c>
      <c r="B1463" s="148" t="s">
        <v>2337</v>
      </c>
      <c r="C1463" s="155" t="s">
        <v>8</v>
      </c>
      <c r="D1463" s="155" t="s">
        <v>559</v>
      </c>
      <c r="E1463" s="185" t="s">
        <v>1808</v>
      </c>
      <c r="F1463" s="185"/>
      <c r="G1463" s="149" t="s">
        <v>198</v>
      </c>
      <c r="H1463" s="150">
        <v>1.6799999999999999E-2</v>
      </c>
      <c r="I1463" s="151">
        <v>18.440000000000001</v>
      </c>
      <c r="J1463" s="151">
        <v>0.3</v>
      </c>
    </row>
    <row r="1464" spans="1:10" ht="38.25" x14ac:dyDescent="0.25">
      <c r="A1464" s="155" t="s">
        <v>950</v>
      </c>
      <c r="B1464" s="148" t="s">
        <v>2338</v>
      </c>
      <c r="C1464" s="155" t="s">
        <v>8</v>
      </c>
      <c r="D1464" s="155" t="s">
        <v>609</v>
      </c>
      <c r="E1464" s="185" t="s">
        <v>1808</v>
      </c>
      <c r="F1464" s="185"/>
      <c r="G1464" s="149" t="s">
        <v>198</v>
      </c>
      <c r="H1464" s="150">
        <v>1</v>
      </c>
      <c r="I1464" s="151">
        <v>113.01</v>
      </c>
      <c r="J1464" s="151">
        <v>113.01</v>
      </c>
    </row>
    <row r="1465" spans="1:10" x14ac:dyDescent="0.25">
      <c r="A1465" s="156"/>
      <c r="B1465" s="156"/>
      <c r="C1465" s="156"/>
      <c r="D1465" s="156"/>
      <c r="E1465" s="156" t="s">
        <v>1792</v>
      </c>
      <c r="F1465" s="146">
        <v>9.2899999999999991</v>
      </c>
      <c r="G1465" s="156" t="s">
        <v>1793</v>
      </c>
      <c r="H1465" s="146">
        <v>0</v>
      </c>
      <c r="I1465" s="156" t="s">
        <v>1794</v>
      </c>
      <c r="J1465" s="146">
        <v>9.2899999999999991</v>
      </c>
    </row>
    <row r="1466" spans="1:10" ht="13.5" thickBot="1" x14ac:dyDescent="0.3">
      <c r="A1466" s="156"/>
      <c r="B1466" s="156"/>
      <c r="C1466" s="156"/>
      <c r="D1466" s="156"/>
      <c r="E1466" s="156" t="s">
        <v>1795</v>
      </c>
      <c r="F1466" s="146">
        <v>0</v>
      </c>
      <c r="G1466" s="156"/>
      <c r="H1466" s="181" t="s">
        <v>1796</v>
      </c>
      <c r="I1466" s="181"/>
      <c r="J1466" s="146">
        <v>125.31</v>
      </c>
    </row>
    <row r="1467" spans="1:10" ht="13.5" thickTop="1" x14ac:dyDescent="0.25">
      <c r="A1467" s="147"/>
      <c r="B1467" s="147"/>
      <c r="C1467" s="147"/>
      <c r="D1467" s="147"/>
      <c r="E1467" s="147"/>
      <c r="F1467" s="147"/>
      <c r="G1467" s="147"/>
      <c r="H1467" s="147"/>
      <c r="I1467" s="147"/>
      <c r="J1467" s="147"/>
    </row>
    <row r="1468" spans="1:10" x14ac:dyDescent="0.25">
      <c r="A1468" s="157" t="s">
        <v>2339</v>
      </c>
      <c r="B1468" s="152" t="s">
        <v>1775</v>
      </c>
      <c r="C1468" s="157" t="s">
        <v>1776</v>
      </c>
      <c r="D1468" s="157" t="s">
        <v>1777</v>
      </c>
      <c r="E1468" s="186" t="s">
        <v>1778</v>
      </c>
      <c r="F1468" s="186"/>
      <c r="G1468" s="153" t="s">
        <v>1779</v>
      </c>
      <c r="H1468" s="152" t="s">
        <v>1780</v>
      </c>
      <c r="I1468" s="152" t="s">
        <v>1781</v>
      </c>
      <c r="J1468" s="152" t="s">
        <v>89</v>
      </c>
    </row>
    <row r="1469" spans="1:10" ht="76.5" x14ac:dyDescent="0.25">
      <c r="A1469" s="158" t="s">
        <v>1461</v>
      </c>
      <c r="B1469" s="138" t="s">
        <v>1628</v>
      </c>
      <c r="C1469" s="158" t="s">
        <v>8</v>
      </c>
      <c r="D1469" s="158" t="s">
        <v>165</v>
      </c>
      <c r="E1469" s="187" t="s">
        <v>1801</v>
      </c>
      <c r="F1469" s="187"/>
      <c r="G1469" s="139" t="s">
        <v>198</v>
      </c>
      <c r="H1469" s="140">
        <v>1</v>
      </c>
      <c r="I1469" s="141">
        <v>75.069999999999993</v>
      </c>
      <c r="J1469" s="141">
        <v>75.069999999999993</v>
      </c>
    </row>
    <row r="1470" spans="1:10" ht="38.25" x14ac:dyDescent="0.25">
      <c r="A1470" s="154" t="s">
        <v>949</v>
      </c>
      <c r="B1470" s="142" t="s">
        <v>2335</v>
      </c>
      <c r="C1470" s="154" t="s">
        <v>8</v>
      </c>
      <c r="D1470" s="154" t="s">
        <v>190</v>
      </c>
      <c r="E1470" s="188" t="s">
        <v>1784</v>
      </c>
      <c r="F1470" s="188"/>
      <c r="G1470" s="143" t="s">
        <v>65</v>
      </c>
      <c r="H1470" s="144">
        <v>0.22120000000000001</v>
      </c>
      <c r="I1470" s="145">
        <v>17.329999999999998</v>
      </c>
      <c r="J1470" s="145">
        <v>3.83</v>
      </c>
    </row>
    <row r="1471" spans="1:10" ht="25.5" x14ac:dyDescent="0.25">
      <c r="A1471" s="154" t="s">
        <v>949</v>
      </c>
      <c r="B1471" s="142" t="s">
        <v>2336</v>
      </c>
      <c r="C1471" s="154" t="s">
        <v>8</v>
      </c>
      <c r="D1471" s="154" t="s">
        <v>191</v>
      </c>
      <c r="E1471" s="188" t="s">
        <v>1784</v>
      </c>
      <c r="F1471" s="188"/>
      <c r="G1471" s="143" t="s">
        <v>65</v>
      </c>
      <c r="H1471" s="144">
        <v>0.22120000000000001</v>
      </c>
      <c r="I1471" s="145">
        <v>21.03</v>
      </c>
      <c r="J1471" s="145">
        <v>4.6500000000000004</v>
      </c>
    </row>
    <row r="1472" spans="1:10" ht="25.5" x14ac:dyDescent="0.25">
      <c r="A1472" s="155" t="s">
        <v>950</v>
      </c>
      <c r="B1472" s="148" t="s">
        <v>2337</v>
      </c>
      <c r="C1472" s="155" t="s">
        <v>8</v>
      </c>
      <c r="D1472" s="155" t="s">
        <v>559</v>
      </c>
      <c r="E1472" s="185" t="s">
        <v>1808</v>
      </c>
      <c r="F1472" s="185"/>
      <c r="G1472" s="149" t="s">
        <v>198</v>
      </c>
      <c r="H1472" s="150">
        <v>1.06E-2</v>
      </c>
      <c r="I1472" s="151">
        <v>18.440000000000001</v>
      </c>
      <c r="J1472" s="151">
        <v>0.19</v>
      </c>
    </row>
    <row r="1473" spans="1:10" ht="38.25" x14ac:dyDescent="0.25">
      <c r="A1473" s="155" t="s">
        <v>950</v>
      </c>
      <c r="B1473" s="148" t="s">
        <v>2340</v>
      </c>
      <c r="C1473" s="155" t="s">
        <v>8</v>
      </c>
      <c r="D1473" s="155" t="s">
        <v>610</v>
      </c>
      <c r="E1473" s="185" t="s">
        <v>1808</v>
      </c>
      <c r="F1473" s="185"/>
      <c r="G1473" s="149" t="s">
        <v>198</v>
      </c>
      <c r="H1473" s="150">
        <v>1</v>
      </c>
      <c r="I1473" s="151">
        <v>66.400000000000006</v>
      </c>
      <c r="J1473" s="151">
        <v>66.400000000000006</v>
      </c>
    </row>
    <row r="1474" spans="1:10" x14ac:dyDescent="0.25">
      <c r="A1474" s="156"/>
      <c r="B1474" s="156"/>
      <c r="C1474" s="156"/>
      <c r="D1474" s="156"/>
      <c r="E1474" s="156" t="s">
        <v>1792</v>
      </c>
      <c r="F1474" s="146">
        <v>6.56</v>
      </c>
      <c r="G1474" s="156" t="s">
        <v>1793</v>
      </c>
      <c r="H1474" s="146">
        <v>0</v>
      </c>
      <c r="I1474" s="156" t="s">
        <v>1794</v>
      </c>
      <c r="J1474" s="146">
        <v>6.56</v>
      </c>
    </row>
    <row r="1475" spans="1:10" ht="13.5" thickBot="1" x14ac:dyDescent="0.3">
      <c r="A1475" s="156"/>
      <c r="B1475" s="156"/>
      <c r="C1475" s="156"/>
      <c r="D1475" s="156"/>
      <c r="E1475" s="156" t="s">
        <v>1795</v>
      </c>
      <c r="F1475" s="146">
        <v>0</v>
      </c>
      <c r="G1475" s="156"/>
      <c r="H1475" s="181" t="s">
        <v>1796</v>
      </c>
      <c r="I1475" s="181"/>
      <c r="J1475" s="146">
        <v>75.069999999999993</v>
      </c>
    </row>
    <row r="1476" spans="1:10" ht="13.5" thickTop="1" x14ac:dyDescent="0.25">
      <c r="A1476" s="147"/>
      <c r="B1476" s="147"/>
      <c r="C1476" s="147"/>
      <c r="D1476" s="147"/>
      <c r="E1476" s="147"/>
      <c r="F1476" s="147"/>
      <c r="G1476" s="147"/>
      <c r="H1476" s="147"/>
      <c r="I1476" s="147"/>
      <c r="J1476" s="147"/>
    </row>
    <row r="1477" spans="1:10" x14ac:dyDescent="0.25">
      <c r="A1477" s="157" t="s">
        <v>2341</v>
      </c>
      <c r="B1477" s="152" t="s">
        <v>1775</v>
      </c>
      <c r="C1477" s="157" t="s">
        <v>1776</v>
      </c>
      <c r="D1477" s="157" t="s">
        <v>1777</v>
      </c>
      <c r="E1477" s="186" t="s">
        <v>1778</v>
      </c>
      <c r="F1477" s="186"/>
      <c r="G1477" s="153" t="s">
        <v>1779</v>
      </c>
      <c r="H1477" s="152" t="s">
        <v>1780</v>
      </c>
      <c r="I1477" s="152" t="s">
        <v>1781</v>
      </c>
      <c r="J1477" s="152" t="s">
        <v>89</v>
      </c>
    </row>
    <row r="1478" spans="1:10" ht="76.5" x14ac:dyDescent="0.25">
      <c r="A1478" s="158" t="s">
        <v>1461</v>
      </c>
      <c r="B1478" s="138" t="s">
        <v>1629</v>
      </c>
      <c r="C1478" s="158" t="s">
        <v>8</v>
      </c>
      <c r="D1478" s="158" t="s">
        <v>415</v>
      </c>
      <c r="E1478" s="187" t="s">
        <v>1801</v>
      </c>
      <c r="F1478" s="187"/>
      <c r="G1478" s="139" t="s">
        <v>198</v>
      </c>
      <c r="H1478" s="140">
        <v>1</v>
      </c>
      <c r="I1478" s="141">
        <v>71.290000000000006</v>
      </c>
      <c r="J1478" s="141">
        <v>71.290000000000006</v>
      </c>
    </row>
    <row r="1479" spans="1:10" ht="38.25" x14ac:dyDescent="0.25">
      <c r="A1479" s="154" t="s">
        <v>949</v>
      </c>
      <c r="B1479" s="142" t="s">
        <v>2335</v>
      </c>
      <c r="C1479" s="154" t="s">
        <v>8</v>
      </c>
      <c r="D1479" s="154" t="s">
        <v>190</v>
      </c>
      <c r="E1479" s="188" t="s">
        <v>1784</v>
      </c>
      <c r="F1479" s="188"/>
      <c r="G1479" s="143" t="s">
        <v>65</v>
      </c>
      <c r="H1479" s="144">
        <v>0.22120000000000001</v>
      </c>
      <c r="I1479" s="145">
        <v>17.329999999999998</v>
      </c>
      <c r="J1479" s="145">
        <v>3.83</v>
      </c>
    </row>
    <row r="1480" spans="1:10" ht="25.5" x14ac:dyDescent="0.25">
      <c r="A1480" s="154" t="s">
        <v>949</v>
      </c>
      <c r="B1480" s="142" t="s">
        <v>2336</v>
      </c>
      <c r="C1480" s="154" t="s">
        <v>8</v>
      </c>
      <c r="D1480" s="154" t="s">
        <v>191</v>
      </c>
      <c r="E1480" s="188" t="s">
        <v>1784</v>
      </c>
      <c r="F1480" s="188"/>
      <c r="G1480" s="143" t="s">
        <v>65</v>
      </c>
      <c r="H1480" s="144">
        <v>0.22120000000000001</v>
      </c>
      <c r="I1480" s="145">
        <v>21.03</v>
      </c>
      <c r="J1480" s="145">
        <v>4.6500000000000004</v>
      </c>
    </row>
    <row r="1481" spans="1:10" ht="25.5" x14ac:dyDescent="0.25">
      <c r="A1481" s="155" t="s">
        <v>950</v>
      </c>
      <c r="B1481" s="148" t="s">
        <v>2337</v>
      </c>
      <c r="C1481" s="155" t="s">
        <v>8</v>
      </c>
      <c r="D1481" s="155" t="s">
        <v>559</v>
      </c>
      <c r="E1481" s="185" t="s">
        <v>1808</v>
      </c>
      <c r="F1481" s="185"/>
      <c r="G1481" s="149" t="s">
        <v>198</v>
      </c>
      <c r="H1481" s="150">
        <v>1.06E-2</v>
      </c>
      <c r="I1481" s="151">
        <v>18.440000000000001</v>
      </c>
      <c r="J1481" s="151">
        <v>0.19</v>
      </c>
    </row>
    <row r="1482" spans="1:10" ht="38.25" x14ac:dyDescent="0.25">
      <c r="A1482" s="155" t="s">
        <v>950</v>
      </c>
      <c r="B1482" s="148" t="s">
        <v>2342</v>
      </c>
      <c r="C1482" s="155" t="s">
        <v>8</v>
      </c>
      <c r="D1482" s="155" t="s">
        <v>611</v>
      </c>
      <c r="E1482" s="185" t="s">
        <v>1808</v>
      </c>
      <c r="F1482" s="185"/>
      <c r="G1482" s="149" t="s">
        <v>198</v>
      </c>
      <c r="H1482" s="150">
        <v>1</v>
      </c>
      <c r="I1482" s="151">
        <v>62.62</v>
      </c>
      <c r="J1482" s="151">
        <v>62.62</v>
      </c>
    </row>
    <row r="1483" spans="1:10" x14ac:dyDescent="0.25">
      <c r="A1483" s="156"/>
      <c r="B1483" s="156"/>
      <c r="C1483" s="156"/>
      <c r="D1483" s="156"/>
      <c r="E1483" s="156" t="s">
        <v>1792</v>
      </c>
      <c r="F1483" s="146">
        <v>6.56</v>
      </c>
      <c r="G1483" s="156" t="s">
        <v>1793</v>
      </c>
      <c r="H1483" s="146">
        <v>0</v>
      </c>
      <c r="I1483" s="156" t="s">
        <v>1794</v>
      </c>
      <c r="J1483" s="146">
        <v>6.56</v>
      </c>
    </row>
    <row r="1484" spans="1:10" ht="13.5" thickBot="1" x14ac:dyDescent="0.3">
      <c r="A1484" s="156"/>
      <c r="B1484" s="156"/>
      <c r="C1484" s="156"/>
      <c r="D1484" s="156"/>
      <c r="E1484" s="156" t="s">
        <v>1795</v>
      </c>
      <c r="F1484" s="146">
        <v>0</v>
      </c>
      <c r="G1484" s="156"/>
      <c r="H1484" s="181" t="s">
        <v>1796</v>
      </c>
      <c r="I1484" s="181"/>
      <c r="J1484" s="146">
        <v>71.290000000000006</v>
      </c>
    </row>
    <row r="1485" spans="1:10" ht="13.5" thickTop="1" x14ac:dyDescent="0.25">
      <c r="A1485" s="147"/>
      <c r="B1485" s="147"/>
      <c r="C1485" s="147"/>
      <c r="D1485" s="147"/>
      <c r="E1485" s="147"/>
      <c r="F1485" s="147"/>
      <c r="G1485" s="147"/>
      <c r="H1485" s="147"/>
      <c r="I1485" s="147"/>
      <c r="J1485" s="147"/>
    </row>
    <row r="1486" spans="1:10" x14ac:dyDescent="0.25">
      <c r="A1486" s="157" t="s">
        <v>2343</v>
      </c>
      <c r="B1486" s="152" t="s">
        <v>1775</v>
      </c>
      <c r="C1486" s="157" t="s">
        <v>1776</v>
      </c>
      <c r="D1486" s="157" t="s">
        <v>1777</v>
      </c>
      <c r="E1486" s="186" t="s">
        <v>1778</v>
      </c>
      <c r="F1486" s="186"/>
      <c r="G1486" s="153" t="s">
        <v>1779</v>
      </c>
      <c r="H1486" s="152" t="s">
        <v>1780</v>
      </c>
      <c r="I1486" s="152" t="s">
        <v>1781</v>
      </c>
      <c r="J1486" s="152" t="s">
        <v>89</v>
      </c>
    </row>
    <row r="1487" spans="1:10" ht="51" x14ac:dyDescent="0.25">
      <c r="A1487" s="158" t="s">
        <v>1461</v>
      </c>
      <c r="B1487" s="138" t="s">
        <v>1630</v>
      </c>
      <c r="C1487" s="158" t="s">
        <v>8</v>
      </c>
      <c r="D1487" s="158" t="s">
        <v>713</v>
      </c>
      <c r="E1487" s="187" t="s">
        <v>1801</v>
      </c>
      <c r="F1487" s="187"/>
      <c r="G1487" s="139" t="s">
        <v>198</v>
      </c>
      <c r="H1487" s="140">
        <v>1</v>
      </c>
      <c r="I1487" s="141">
        <v>86.55</v>
      </c>
      <c r="J1487" s="141">
        <v>86.55</v>
      </c>
    </row>
    <row r="1488" spans="1:10" ht="25.5" x14ac:dyDescent="0.25">
      <c r="A1488" s="154" t="s">
        <v>949</v>
      </c>
      <c r="B1488" s="142" t="s">
        <v>1827</v>
      </c>
      <c r="C1488" s="154" t="s">
        <v>8</v>
      </c>
      <c r="D1488" s="154" t="s">
        <v>66</v>
      </c>
      <c r="E1488" s="188" t="s">
        <v>1784</v>
      </c>
      <c r="F1488" s="188"/>
      <c r="G1488" s="143" t="s">
        <v>65</v>
      </c>
      <c r="H1488" s="144">
        <v>0.14069999999999999</v>
      </c>
      <c r="I1488" s="145">
        <v>16.829999999999998</v>
      </c>
      <c r="J1488" s="145">
        <v>2.36</v>
      </c>
    </row>
    <row r="1489" spans="1:10" ht="25.5" x14ac:dyDescent="0.25">
      <c r="A1489" s="154" t="s">
        <v>949</v>
      </c>
      <c r="B1489" s="142" t="s">
        <v>2336</v>
      </c>
      <c r="C1489" s="154" t="s">
        <v>8</v>
      </c>
      <c r="D1489" s="154" t="s">
        <v>191</v>
      </c>
      <c r="E1489" s="188" t="s">
        <v>1784</v>
      </c>
      <c r="F1489" s="188"/>
      <c r="G1489" s="143" t="s">
        <v>65</v>
      </c>
      <c r="H1489" s="144">
        <v>0.44669999999999999</v>
      </c>
      <c r="I1489" s="145">
        <v>21.03</v>
      </c>
      <c r="J1489" s="145">
        <v>9.39</v>
      </c>
    </row>
    <row r="1490" spans="1:10" ht="38.25" x14ac:dyDescent="0.25">
      <c r="A1490" s="155" t="s">
        <v>950</v>
      </c>
      <c r="B1490" s="148" t="s">
        <v>2344</v>
      </c>
      <c r="C1490" s="155" t="s">
        <v>8</v>
      </c>
      <c r="D1490" s="155" t="s">
        <v>522</v>
      </c>
      <c r="E1490" s="185" t="s">
        <v>1808</v>
      </c>
      <c r="F1490" s="185"/>
      <c r="G1490" s="149" t="s">
        <v>198</v>
      </c>
      <c r="H1490" s="150">
        <v>1</v>
      </c>
      <c r="I1490" s="151">
        <v>74.7</v>
      </c>
      <c r="J1490" s="151">
        <v>74.7</v>
      </c>
    </row>
    <row r="1491" spans="1:10" ht="25.5" x14ac:dyDescent="0.25">
      <c r="A1491" s="155" t="s">
        <v>950</v>
      </c>
      <c r="B1491" s="148" t="s">
        <v>2345</v>
      </c>
      <c r="C1491" s="155" t="s">
        <v>8</v>
      </c>
      <c r="D1491" s="155" t="s">
        <v>557</v>
      </c>
      <c r="E1491" s="185" t="s">
        <v>1808</v>
      </c>
      <c r="F1491" s="185"/>
      <c r="G1491" s="149" t="s">
        <v>198</v>
      </c>
      <c r="H1491" s="150">
        <v>2.1000000000000001E-2</v>
      </c>
      <c r="I1491" s="151">
        <v>5</v>
      </c>
      <c r="J1491" s="151">
        <v>0.1</v>
      </c>
    </row>
    <row r="1492" spans="1:10" x14ac:dyDescent="0.25">
      <c r="A1492" s="156"/>
      <c r="B1492" s="156"/>
      <c r="C1492" s="156"/>
      <c r="D1492" s="156"/>
      <c r="E1492" s="156" t="s">
        <v>1792</v>
      </c>
      <c r="F1492" s="146">
        <v>9.14</v>
      </c>
      <c r="G1492" s="156" t="s">
        <v>1793</v>
      </c>
      <c r="H1492" s="146">
        <v>0</v>
      </c>
      <c r="I1492" s="156" t="s">
        <v>1794</v>
      </c>
      <c r="J1492" s="146">
        <v>9.14</v>
      </c>
    </row>
    <row r="1493" spans="1:10" ht="13.5" thickBot="1" x14ac:dyDescent="0.3">
      <c r="A1493" s="156"/>
      <c r="B1493" s="156"/>
      <c r="C1493" s="156"/>
      <c r="D1493" s="156"/>
      <c r="E1493" s="156" t="s">
        <v>1795</v>
      </c>
      <c r="F1493" s="146">
        <v>0</v>
      </c>
      <c r="G1493" s="156"/>
      <c r="H1493" s="181" t="s">
        <v>1796</v>
      </c>
      <c r="I1493" s="181"/>
      <c r="J1493" s="146">
        <v>86.55</v>
      </c>
    </row>
    <row r="1494" spans="1:10" ht="13.5" thickTop="1" x14ac:dyDescent="0.25">
      <c r="A1494" s="147"/>
      <c r="B1494" s="147"/>
      <c r="C1494" s="147"/>
      <c r="D1494" s="147"/>
      <c r="E1494" s="147"/>
      <c r="F1494" s="147"/>
      <c r="G1494" s="147"/>
      <c r="H1494" s="147"/>
      <c r="I1494" s="147"/>
      <c r="J1494" s="147"/>
    </row>
    <row r="1495" spans="1:10" x14ac:dyDescent="0.25">
      <c r="A1495" s="157" t="s">
        <v>2346</v>
      </c>
      <c r="B1495" s="152" t="s">
        <v>1775</v>
      </c>
      <c r="C1495" s="157" t="s">
        <v>1776</v>
      </c>
      <c r="D1495" s="157" t="s">
        <v>1777</v>
      </c>
      <c r="E1495" s="186" t="s">
        <v>1778</v>
      </c>
      <c r="F1495" s="186"/>
      <c r="G1495" s="153" t="s">
        <v>1779</v>
      </c>
      <c r="H1495" s="152" t="s">
        <v>1780</v>
      </c>
      <c r="I1495" s="152" t="s">
        <v>1781</v>
      </c>
      <c r="J1495" s="152" t="s">
        <v>89</v>
      </c>
    </row>
    <row r="1496" spans="1:10" ht="51" x14ac:dyDescent="0.25">
      <c r="A1496" s="158" t="s">
        <v>1461</v>
      </c>
      <c r="B1496" s="138" t="s">
        <v>1631</v>
      </c>
      <c r="C1496" s="158" t="s">
        <v>948</v>
      </c>
      <c r="D1496" s="158" t="s">
        <v>1632</v>
      </c>
      <c r="E1496" s="187" t="s">
        <v>1782</v>
      </c>
      <c r="F1496" s="187"/>
      <c r="G1496" s="139" t="s">
        <v>4</v>
      </c>
      <c r="H1496" s="140">
        <v>1</v>
      </c>
      <c r="I1496" s="141">
        <v>175.52</v>
      </c>
      <c r="J1496" s="141">
        <v>175.52</v>
      </c>
    </row>
    <row r="1497" spans="1:10" ht="25.5" x14ac:dyDescent="0.25">
      <c r="A1497" s="154" t="s">
        <v>949</v>
      </c>
      <c r="B1497" s="142" t="s">
        <v>1827</v>
      </c>
      <c r="C1497" s="154" t="s">
        <v>8</v>
      </c>
      <c r="D1497" s="154" t="s">
        <v>66</v>
      </c>
      <c r="E1497" s="188" t="s">
        <v>1784</v>
      </c>
      <c r="F1497" s="188"/>
      <c r="G1497" s="143" t="s">
        <v>65</v>
      </c>
      <c r="H1497" s="144">
        <v>0.63800000000000001</v>
      </c>
      <c r="I1497" s="145">
        <v>16.829999999999998</v>
      </c>
      <c r="J1497" s="145">
        <v>10.73</v>
      </c>
    </row>
    <row r="1498" spans="1:10" ht="25.5" x14ac:dyDescent="0.25">
      <c r="A1498" s="154" t="s">
        <v>949</v>
      </c>
      <c r="B1498" s="142" t="s">
        <v>2336</v>
      </c>
      <c r="C1498" s="154" t="s">
        <v>8</v>
      </c>
      <c r="D1498" s="154" t="s">
        <v>191</v>
      </c>
      <c r="E1498" s="188" t="s">
        <v>1784</v>
      </c>
      <c r="F1498" s="188"/>
      <c r="G1498" s="143" t="s">
        <v>65</v>
      </c>
      <c r="H1498" s="144">
        <v>0.63800000000000001</v>
      </c>
      <c r="I1498" s="145">
        <v>21.03</v>
      </c>
      <c r="J1498" s="145">
        <v>13.41</v>
      </c>
    </row>
    <row r="1499" spans="1:10" ht="38.25" x14ac:dyDescent="0.25">
      <c r="A1499" s="155" t="s">
        <v>950</v>
      </c>
      <c r="B1499" s="148" t="s">
        <v>2347</v>
      </c>
      <c r="C1499" s="155" t="s">
        <v>8</v>
      </c>
      <c r="D1499" s="155" t="s">
        <v>2348</v>
      </c>
      <c r="E1499" s="185" t="s">
        <v>1808</v>
      </c>
      <c r="F1499" s="185"/>
      <c r="G1499" s="149" t="s">
        <v>198</v>
      </c>
      <c r="H1499" s="150">
        <v>1</v>
      </c>
      <c r="I1499" s="151">
        <v>151.16999999999999</v>
      </c>
      <c r="J1499" s="151">
        <v>151.16999999999999</v>
      </c>
    </row>
    <row r="1500" spans="1:10" ht="25.5" x14ac:dyDescent="0.25">
      <c r="A1500" s="155" t="s">
        <v>950</v>
      </c>
      <c r="B1500" s="148" t="s">
        <v>2345</v>
      </c>
      <c r="C1500" s="155" t="s">
        <v>8</v>
      </c>
      <c r="D1500" s="155" t="s">
        <v>557</v>
      </c>
      <c r="E1500" s="185" t="s">
        <v>1808</v>
      </c>
      <c r="F1500" s="185"/>
      <c r="G1500" s="149" t="s">
        <v>198</v>
      </c>
      <c r="H1500" s="150">
        <v>4.2000000000000003E-2</v>
      </c>
      <c r="I1500" s="151">
        <v>5</v>
      </c>
      <c r="J1500" s="151">
        <v>0.21</v>
      </c>
    </row>
    <row r="1501" spans="1:10" x14ac:dyDescent="0.25">
      <c r="A1501" s="156"/>
      <c r="B1501" s="156"/>
      <c r="C1501" s="156"/>
      <c r="D1501" s="156"/>
      <c r="E1501" s="156" t="s">
        <v>1792</v>
      </c>
      <c r="F1501" s="146">
        <v>18.329999999999998</v>
      </c>
      <c r="G1501" s="156" t="s">
        <v>1793</v>
      </c>
      <c r="H1501" s="146">
        <v>0</v>
      </c>
      <c r="I1501" s="156" t="s">
        <v>1794</v>
      </c>
      <c r="J1501" s="146">
        <v>18.329999999999998</v>
      </c>
    </row>
    <row r="1502" spans="1:10" x14ac:dyDescent="0.25">
      <c r="A1502" s="156"/>
      <c r="B1502" s="156"/>
      <c r="C1502" s="156"/>
      <c r="D1502" s="156"/>
      <c r="E1502" s="156" t="s">
        <v>1795</v>
      </c>
      <c r="F1502" s="146">
        <v>0</v>
      </c>
      <c r="G1502" s="156"/>
      <c r="H1502" s="181" t="s">
        <v>1796</v>
      </c>
      <c r="I1502" s="181"/>
      <c r="J1502" s="146">
        <v>175.52</v>
      </c>
    </row>
    <row r="1503" spans="1:10" x14ac:dyDescent="0.25">
      <c r="A1503" s="182" t="s">
        <v>2880</v>
      </c>
      <c r="B1503" s="182"/>
      <c r="C1503" s="182"/>
      <c r="D1503" s="182"/>
      <c r="E1503" s="182"/>
      <c r="F1503" s="182"/>
      <c r="G1503" s="182"/>
      <c r="H1503" s="182"/>
      <c r="I1503" s="182"/>
      <c r="J1503" s="182"/>
    </row>
    <row r="1504" spans="1:10" ht="13.5" thickBot="1" x14ac:dyDescent="0.3">
      <c r="A1504" s="183" t="s">
        <v>2889</v>
      </c>
      <c r="B1504" s="183"/>
      <c r="C1504" s="183"/>
      <c r="D1504" s="183"/>
      <c r="E1504" s="183"/>
      <c r="F1504" s="183"/>
      <c r="G1504" s="183"/>
      <c r="H1504" s="183"/>
      <c r="I1504" s="183"/>
      <c r="J1504" s="183"/>
    </row>
    <row r="1505" spans="1:10" ht="13.5" thickTop="1" x14ac:dyDescent="0.25">
      <c r="A1505" s="147"/>
      <c r="B1505" s="147"/>
      <c r="C1505" s="147"/>
      <c r="D1505" s="147"/>
      <c r="E1505" s="147"/>
      <c r="F1505" s="147"/>
      <c r="G1505" s="147"/>
      <c r="H1505" s="147"/>
      <c r="I1505" s="147"/>
      <c r="J1505" s="147"/>
    </row>
    <row r="1506" spans="1:10" x14ac:dyDescent="0.25">
      <c r="A1506" s="157" t="s">
        <v>2349</v>
      </c>
      <c r="B1506" s="152" t="s">
        <v>1775</v>
      </c>
      <c r="C1506" s="157" t="s">
        <v>1776</v>
      </c>
      <c r="D1506" s="157" t="s">
        <v>1777</v>
      </c>
      <c r="E1506" s="186" t="s">
        <v>1778</v>
      </c>
      <c r="F1506" s="186"/>
      <c r="G1506" s="153" t="s">
        <v>1779</v>
      </c>
      <c r="H1506" s="152" t="s">
        <v>1780</v>
      </c>
      <c r="I1506" s="152" t="s">
        <v>1781</v>
      </c>
      <c r="J1506" s="152" t="s">
        <v>89</v>
      </c>
    </row>
    <row r="1507" spans="1:10" ht="38.25" x14ac:dyDescent="0.25">
      <c r="A1507" s="158" t="s">
        <v>1461</v>
      </c>
      <c r="B1507" s="138" t="s">
        <v>1633</v>
      </c>
      <c r="C1507" s="158" t="s">
        <v>8</v>
      </c>
      <c r="D1507" s="158" t="s">
        <v>712</v>
      </c>
      <c r="E1507" s="187" t="s">
        <v>1801</v>
      </c>
      <c r="F1507" s="187"/>
      <c r="G1507" s="139" t="s">
        <v>198</v>
      </c>
      <c r="H1507" s="140">
        <v>1</v>
      </c>
      <c r="I1507" s="141">
        <v>535.72</v>
      </c>
      <c r="J1507" s="141">
        <v>535.72</v>
      </c>
    </row>
    <row r="1508" spans="1:10" ht="25.5" x14ac:dyDescent="0.25">
      <c r="A1508" s="154" t="s">
        <v>949</v>
      </c>
      <c r="B1508" s="142" t="s">
        <v>1827</v>
      </c>
      <c r="C1508" s="154" t="s">
        <v>8</v>
      </c>
      <c r="D1508" s="154" t="s">
        <v>66</v>
      </c>
      <c r="E1508" s="188" t="s">
        <v>1784</v>
      </c>
      <c r="F1508" s="188"/>
      <c r="G1508" s="143" t="s">
        <v>65</v>
      </c>
      <c r="H1508" s="144">
        <v>0.31790000000000002</v>
      </c>
      <c r="I1508" s="145">
        <v>16.829999999999998</v>
      </c>
      <c r="J1508" s="145">
        <v>5.35</v>
      </c>
    </row>
    <row r="1509" spans="1:10" ht="25.5" x14ac:dyDescent="0.25">
      <c r="A1509" s="154" t="s">
        <v>949</v>
      </c>
      <c r="B1509" s="142" t="s">
        <v>2336</v>
      </c>
      <c r="C1509" s="154" t="s">
        <v>8</v>
      </c>
      <c r="D1509" s="154" t="s">
        <v>191</v>
      </c>
      <c r="E1509" s="188" t="s">
        <v>1784</v>
      </c>
      <c r="F1509" s="188"/>
      <c r="G1509" s="143" t="s">
        <v>65</v>
      </c>
      <c r="H1509" s="144">
        <v>1.0089999999999999</v>
      </c>
      <c r="I1509" s="145">
        <v>21.03</v>
      </c>
      <c r="J1509" s="145">
        <v>21.21</v>
      </c>
    </row>
    <row r="1510" spans="1:10" ht="38.25" x14ac:dyDescent="0.25">
      <c r="A1510" s="155" t="s">
        <v>950</v>
      </c>
      <c r="B1510" s="148" t="s">
        <v>2350</v>
      </c>
      <c r="C1510" s="155" t="s">
        <v>8</v>
      </c>
      <c r="D1510" s="155" t="s">
        <v>529</v>
      </c>
      <c r="E1510" s="185" t="s">
        <v>1808</v>
      </c>
      <c r="F1510" s="185"/>
      <c r="G1510" s="149" t="s">
        <v>198</v>
      </c>
      <c r="H1510" s="150">
        <v>1</v>
      </c>
      <c r="I1510" s="151">
        <v>9.08</v>
      </c>
      <c r="J1510" s="151">
        <v>9.08</v>
      </c>
    </row>
    <row r="1511" spans="1:10" ht="25.5" x14ac:dyDescent="0.25">
      <c r="A1511" s="155" t="s">
        <v>950</v>
      </c>
      <c r="B1511" s="148" t="s">
        <v>2345</v>
      </c>
      <c r="C1511" s="155" t="s">
        <v>8</v>
      </c>
      <c r="D1511" s="155" t="s">
        <v>557</v>
      </c>
      <c r="E1511" s="185" t="s">
        <v>1808</v>
      </c>
      <c r="F1511" s="185"/>
      <c r="G1511" s="149" t="s">
        <v>198</v>
      </c>
      <c r="H1511" s="150">
        <v>3.6499999999999998E-2</v>
      </c>
      <c r="I1511" s="151">
        <v>5</v>
      </c>
      <c r="J1511" s="151">
        <v>0.18</v>
      </c>
    </row>
    <row r="1512" spans="1:10" ht="25.5" x14ac:dyDescent="0.25">
      <c r="A1512" s="155" t="s">
        <v>950</v>
      </c>
      <c r="B1512" s="148" t="s">
        <v>2351</v>
      </c>
      <c r="C1512" s="155" t="s">
        <v>8</v>
      </c>
      <c r="D1512" s="155" t="s">
        <v>2352</v>
      </c>
      <c r="E1512" s="185" t="s">
        <v>1808</v>
      </c>
      <c r="F1512" s="185"/>
      <c r="G1512" s="149" t="s">
        <v>198</v>
      </c>
      <c r="H1512" s="150">
        <v>1</v>
      </c>
      <c r="I1512" s="151">
        <v>328.02</v>
      </c>
      <c r="J1512" s="151">
        <v>328.02</v>
      </c>
    </row>
    <row r="1513" spans="1:10" ht="63.75" x14ac:dyDescent="0.25">
      <c r="A1513" s="155" t="s">
        <v>950</v>
      </c>
      <c r="B1513" s="148" t="s">
        <v>2353</v>
      </c>
      <c r="C1513" s="155" t="s">
        <v>8</v>
      </c>
      <c r="D1513" s="155" t="s">
        <v>587</v>
      </c>
      <c r="E1513" s="185" t="s">
        <v>1808</v>
      </c>
      <c r="F1513" s="185"/>
      <c r="G1513" s="149" t="s">
        <v>198</v>
      </c>
      <c r="H1513" s="150">
        <v>2</v>
      </c>
      <c r="I1513" s="151">
        <v>19.02</v>
      </c>
      <c r="J1513" s="151">
        <v>38.04</v>
      </c>
    </row>
    <row r="1514" spans="1:10" ht="51" x14ac:dyDescent="0.25">
      <c r="A1514" s="155" t="s">
        <v>950</v>
      </c>
      <c r="B1514" s="148" t="s">
        <v>1933</v>
      </c>
      <c r="C1514" s="155" t="s">
        <v>8</v>
      </c>
      <c r="D1514" s="155" t="s">
        <v>639</v>
      </c>
      <c r="E1514" s="185" t="s">
        <v>1808</v>
      </c>
      <c r="F1514" s="185"/>
      <c r="G1514" s="149" t="s">
        <v>198</v>
      </c>
      <c r="H1514" s="150">
        <v>1</v>
      </c>
      <c r="I1514" s="151">
        <v>133.84</v>
      </c>
      <c r="J1514" s="151">
        <v>133.84</v>
      </c>
    </row>
    <row r="1515" spans="1:10" x14ac:dyDescent="0.25">
      <c r="A1515" s="156"/>
      <c r="B1515" s="156"/>
      <c r="C1515" s="156"/>
      <c r="D1515" s="156"/>
      <c r="E1515" s="156" t="s">
        <v>1792</v>
      </c>
      <c r="F1515" s="146">
        <v>20.68</v>
      </c>
      <c r="G1515" s="156" t="s">
        <v>1793</v>
      </c>
      <c r="H1515" s="146">
        <v>0</v>
      </c>
      <c r="I1515" s="156" t="s">
        <v>1794</v>
      </c>
      <c r="J1515" s="146">
        <v>20.68</v>
      </c>
    </row>
    <row r="1516" spans="1:10" ht="13.5" thickBot="1" x14ac:dyDescent="0.3">
      <c r="A1516" s="156"/>
      <c r="B1516" s="156"/>
      <c r="C1516" s="156"/>
      <c r="D1516" s="156"/>
      <c r="E1516" s="156" t="s">
        <v>1795</v>
      </c>
      <c r="F1516" s="146">
        <v>0</v>
      </c>
      <c r="G1516" s="156"/>
      <c r="H1516" s="181" t="s">
        <v>1796</v>
      </c>
      <c r="I1516" s="181"/>
      <c r="J1516" s="146">
        <v>535.72</v>
      </c>
    </row>
    <row r="1517" spans="1:10" ht="13.5" thickTop="1" x14ac:dyDescent="0.25">
      <c r="A1517" s="147"/>
      <c r="B1517" s="147"/>
      <c r="C1517" s="147"/>
      <c r="D1517" s="147"/>
      <c r="E1517" s="147"/>
      <c r="F1517" s="147"/>
      <c r="G1517" s="147"/>
      <c r="H1517" s="147"/>
      <c r="I1517" s="147"/>
      <c r="J1517" s="147"/>
    </row>
    <row r="1518" spans="1:10" x14ac:dyDescent="0.25">
      <c r="A1518" s="157" t="s">
        <v>2354</v>
      </c>
      <c r="B1518" s="152" t="s">
        <v>1775</v>
      </c>
      <c r="C1518" s="157" t="s">
        <v>1776</v>
      </c>
      <c r="D1518" s="157" t="s">
        <v>1777</v>
      </c>
      <c r="E1518" s="186" t="s">
        <v>1778</v>
      </c>
      <c r="F1518" s="186"/>
      <c r="G1518" s="153" t="s">
        <v>1779</v>
      </c>
      <c r="H1518" s="152" t="s">
        <v>1780</v>
      </c>
      <c r="I1518" s="152" t="s">
        <v>1781</v>
      </c>
      <c r="J1518" s="152" t="s">
        <v>89</v>
      </c>
    </row>
    <row r="1519" spans="1:10" ht="51" x14ac:dyDescent="0.25">
      <c r="A1519" s="158" t="s">
        <v>1461</v>
      </c>
      <c r="B1519" s="138" t="s">
        <v>1634</v>
      </c>
      <c r="C1519" s="158" t="s">
        <v>8</v>
      </c>
      <c r="D1519" s="158" t="s">
        <v>708</v>
      </c>
      <c r="E1519" s="187" t="s">
        <v>1801</v>
      </c>
      <c r="F1519" s="187"/>
      <c r="G1519" s="139" t="s">
        <v>198</v>
      </c>
      <c r="H1519" s="140">
        <v>1</v>
      </c>
      <c r="I1519" s="141">
        <v>124.97</v>
      </c>
      <c r="J1519" s="141">
        <v>124.97</v>
      </c>
    </row>
    <row r="1520" spans="1:10" ht="25.5" x14ac:dyDescent="0.25">
      <c r="A1520" s="154" t="s">
        <v>949</v>
      </c>
      <c r="B1520" s="142" t="s">
        <v>2336</v>
      </c>
      <c r="C1520" s="154" t="s">
        <v>8</v>
      </c>
      <c r="D1520" s="154" t="s">
        <v>191</v>
      </c>
      <c r="E1520" s="188" t="s">
        <v>1784</v>
      </c>
      <c r="F1520" s="188"/>
      <c r="G1520" s="143" t="s">
        <v>65</v>
      </c>
      <c r="H1520" s="144">
        <v>9.6000000000000002E-2</v>
      </c>
      <c r="I1520" s="145">
        <v>21.03</v>
      </c>
      <c r="J1520" s="145">
        <v>2.0099999999999998</v>
      </c>
    </row>
    <row r="1521" spans="1:10" ht="25.5" x14ac:dyDescent="0.25">
      <c r="A1521" s="154" t="s">
        <v>949</v>
      </c>
      <c r="B1521" s="142" t="s">
        <v>1827</v>
      </c>
      <c r="C1521" s="154" t="s">
        <v>8</v>
      </c>
      <c r="D1521" s="154" t="s">
        <v>66</v>
      </c>
      <c r="E1521" s="188" t="s">
        <v>1784</v>
      </c>
      <c r="F1521" s="188"/>
      <c r="G1521" s="143" t="s">
        <v>65</v>
      </c>
      <c r="H1521" s="144">
        <v>3.0300000000000001E-2</v>
      </c>
      <c r="I1521" s="145">
        <v>16.829999999999998</v>
      </c>
      <c r="J1521" s="145">
        <v>0.5</v>
      </c>
    </row>
    <row r="1522" spans="1:10" ht="25.5" x14ac:dyDescent="0.25">
      <c r="A1522" s="155" t="s">
        <v>950</v>
      </c>
      <c r="B1522" s="148" t="s">
        <v>2345</v>
      </c>
      <c r="C1522" s="155" t="s">
        <v>8</v>
      </c>
      <c r="D1522" s="155" t="s">
        <v>557</v>
      </c>
      <c r="E1522" s="185" t="s">
        <v>1808</v>
      </c>
      <c r="F1522" s="185"/>
      <c r="G1522" s="149" t="s">
        <v>198</v>
      </c>
      <c r="H1522" s="150">
        <v>2.1000000000000001E-2</v>
      </c>
      <c r="I1522" s="151">
        <v>5</v>
      </c>
      <c r="J1522" s="151">
        <v>0.1</v>
      </c>
    </row>
    <row r="1523" spans="1:10" ht="25.5" x14ac:dyDescent="0.25">
      <c r="A1523" s="155" t="s">
        <v>950</v>
      </c>
      <c r="B1523" s="148" t="s">
        <v>2355</v>
      </c>
      <c r="C1523" s="155" t="s">
        <v>8</v>
      </c>
      <c r="D1523" s="155" t="s">
        <v>637</v>
      </c>
      <c r="E1523" s="185" t="s">
        <v>1808</v>
      </c>
      <c r="F1523" s="185"/>
      <c r="G1523" s="149" t="s">
        <v>198</v>
      </c>
      <c r="H1523" s="150">
        <v>1</v>
      </c>
      <c r="I1523" s="151">
        <v>122.36</v>
      </c>
      <c r="J1523" s="151">
        <v>122.36</v>
      </c>
    </row>
    <row r="1524" spans="1:10" x14ac:dyDescent="0.25">
      <c r="A1524" s="156"/>
      <c r="B1524" s="156"/>
      <c r="C1524" s="156"/>
      <c r="D1524" s="156"/>
      <c r="E1524" s="156" t="s">
        <v>1792</v>
      </c>
      <c r="F1524" s="146">
        <v>1.96</v>
      </c>
      <c r="G1524" s="156" t="s">
        <v>1793</v>
      </c>
      <c r="H1524" s="146">
        <v>0</v>
      </c>
      <c r="I1524" s="156" t="s">
        <v>1794</v>
      </c>
      <c r="J1524" s="146">
        <v>1.96</v>
      </c>
    </row>
    <row r="1525" spans="1:10" ht="13.5" thickBot="1" x14ac:dyDescent="0.3">
      <c r="A1525" s="156"/>
      <c r="B1525" s="156"/>
      <c r="C1525" s="156"/>
      <c r="D1525" s="156"/>
      <c r="E1525" s="156" t="s">
        <v>1795</v>
      </c>
      <c r="F1525" s="146">
        <v>0</v>
      </c>
      <c r="G1525" s="156"/>
      <c r="H1525" s="181" t="s">
        <v>1796</v>
      </c>
      <c r="I1525" s="181"/>
      <c r="J1525" s="146">
        <v>124.97</v>
      </c>
    </row>
    <row r="1526" spans="1:10" ht="13.5" thickTop="1" x14ac:dyDescent="0.25">
      <c r="A1526" s="147"/>
      <c r="B1526" s="147"/>
      <c r="C1526" s="147"/>
      <c r="D1526" s="147"/>
      <c r="E1526" s="147"/>
      <c r="F1526" s="147"/>
      <c r="G1526" s="147"/>
      <c r="H1526" s="147"/>
      <c r="I1526" s="147"/>
      <c r="J1526" s="147"/>
    </row>
    <row r="1527" spans="1:10" x14ac:dyDescent="0.25">
      <c r="A1527" s="157" t="s">
        <v>2356</v>
      </c>
      <c r="B1527" s="152" t="s">
        <v>1775</v>
      </c>
      <c r="C1527" s="157" t="s">
        <v>1776</v>
      </c>
      <c r="D1527" s="157" t="s">
        <v>1777</v>
      </c>
      <c r="E1527" s="186" t="s">
        <v>1778</v>
      </c>
      <c r="F1527" s="186"/>
      <c r="G1527" s="153" t="s">
        <v>1779</v>
      </c>
      <c r="H1527" s="152" t="s">
        <v>1780</v>
      </c>
      <c r="I1527" s="152" t="s">
        <v>1781</v>
      </c>
      <c r="J1527" s="152" t="s">
        <v>89</v>
      </c>
    </row>
    <row r="1528" spans="1:10" ht="76.5" x14ac:dyDescent="0.25">
      <c r="A1528" s="158" t="s">
        <v>1461</v>
      </c>
      <c r="B1528" s="138" t="s">
        <v>1635</v>
      </c>
      <c r="C1528" s="158" t="s">
        <v>8</v>
      </c>
      <c r="D1528" s="158" t="s">
        <v>709</v>
      </c>
      <c r="E1528" s="187" t="s">
        <v>1801</v>
      </c>
      <c r="F1528" s="187"/>
      <c r="G1528" s="139" t="s">
        <v>198</v>
      </c>
      <c r="H1528" s="140">
        <v>1</v>
      </c>
      <c r="I1528" s="141">
        <v>460.08</v>
      </c>
      <c r="J1528" s="141">
        <v>460.08</v>
      </c>
    </row>
    <row r="1529" spans="1:10" ht="51" x14ac:dyDescent="0.25">
      <c r="A1529" s="154" t="s">
        <v>949</v>
      </c>
      <c r="B1529" s="142" t="s">
        <v>1894</v>
      </c>
      <c r="C1529" s="154" t="s">
        <v>8</v>
      </c>
      <c r="D1529" s="154" t="s">
        <v>706</v>
      </c>
      <c r="E1529" s="188" t="s">
        <v>1801</v>
      </c>
      <c r="F1529" s="188"/>
      <c r="G1529" s="143" t="s">
        <v>198</v>
      </c>
      <c r="H1529" s="144">
        <v>1</v>
      </c>
      <c r="I1529" s="145">
        <v>447.71</v>
      </c>
      <c r="J1529" s="145">
        <v>447.71</v>
      </c>
    </row>
    <row r="1530" spans="1:10" ht="38.25" x14ac:dyDescent="0.25">
      <c r="A1530" s="154" t="s">
        <v>949</v>
      </c>
      <c r="B1530" s="142" t="s">
        <v>2357</v>
      </c>
      <c r="C1530" s="154" t="s">
        <v>8</v>
      </c>
      <c r="D1530" s="154" t="s">
        <v>705</v>
      </c>
      <c r="E1530" s="188" t="s">
        <v>1801</v>
      </c>
      <c r="F1530" s="188"/>
      <c r="G1530" s="143" t="s">
        <v>198</v>
      </c>
      <c r="H1530" s="144">
        <v>1</v>
      </c>
      <c r="I1530" s="145">
        <v>12.37</v>
      </c>
      <c r="J1530" s="145">
        <v>12.37</v>
      </c>
    </row>
    <row r="1531" spans="1:10" x14ac:dyDescent="0.25">
      <c r="A1531" s="156"/>
      <c r="B1531" s="156"/>
      <c r="C1531" s="156"/>
      <c r="D1531" s="156"/>
      <c r="E1531" s="156" t="s">
        <v>1792</v>
      </c>
      <c r="F1531" s="146">
        <v>21.4</v>
      </c>
      <c r="G1531" s="156" t="s">
        <v>1793</v>
      </c>
      <c r="H1531" s="146">
        <v>0</v>
      </c>
      <c r="I1531" s="156" t="s">
        <v>1794</v>
      </c>
      <c r="J1531" s="146">
        <v>21.4</v>
      </c>
    </row>
    <row r="1532" spans="1:10" ht="13.5" thickBot="1" x14ac:dyDescent="0.3">
      <c r="A1532" s="156"/>
      <c r="B1532" s="156"/>
      <c r="C1532" s="156"/>
      <c r="D1532" s="156"/>
      <c r="E1532" s="156" t="s">
        <v>1795</v>
      </c>
      <c r="F1532" s="146">
        <v>0</v>
      </c>
      <c r="G1532" s="156"/>
      <c r="H1532" s="181" t="s">
        <v>1796</v>
      </c>
      <c r="I1532" s="181"/>
      <c r="J1532" s="146">
        <v>460.08</v>
      </c>
    </row>
    <row r="1533" spans="1:10" ht="13.5" thickTop="1" x14ac:dyDescent="0.25">
      <c r="A1533" s="147"/>
      <c r="B1533" s="147"/>
      <c r="C1533" s="147"/>
      <c r="D1533" s="147"/>
      <c r="E1533" s="147"/>
      <c r="F1533" s="147"/>
      <c r="G1533" s="147"/>
      <c r="H1533" s="147"/>
      <c r="I1533" s="147"/>
      <c r="J1533" s="147"/>
    </row>
    <row r="1534" spans="1:10" x14ac:dyDescent="0.25">
      <c r="A1534" s="157" t="s">
        <v>2358</v>
      </c>
      <c r="B1534" s="152" t="s">
        <v>1775</v>
      </c>
      <c r="C1534" s="157" t="s">
        <v>1776</v>
      </c>
      <c r="D1534" s="157" t="s">
        <v>1777</v>
      </c>
      <c r="E1534" s="186" t="s">
        <v>1778</v>
      </c>
      <c r="F1534" s="186"/>
      <c r="G1534" s="153" t="s">
        <v>1779</v>
      </c>
      <c r="H1534" s="152" t="s">
        <v>1780</v>
      </c>
      <c r="I1534" s="152" t="s">
        <v>1781</v>
      </c>
      <c r="J1534" s="152" t="s">
        <v>89</v>
      </c>
    </row>
    <row r="1535" spans="1:10" ht="102" x14ac:dyDescent="0.25">
      <c r="A1535" s="158" t="s">
        <v>1461</v>
      </c>
      <c r="B1535" s="138" t="s">
        <v>1636</v>
      </c>
      <c r="C1535" s="158" t="s">
        <v>8</v>
      </c>
      <c r="D1535" s="158" t="s">
        <v>349</v>
      </c>
      <c r="E1535" s="187" t="s">
        <v>1801</v>
      </c>
      <c r="F1535" s="187"/>
      <c r="G1535" s="139" t="s">
        <v>12</v>
      </c>
      <c r="H1535" s="140">
        <v>1</v>
      </c>
      <c r="I1535" s="141">
        <v>54.1</v>
      </c>
      <c r="J1535" s="141">
        <v>54.1</v>
      </c>
    </row>
    <row r="1536" spans="1:10" ht="51" x14ac:dyDescent="0.25">
      <c r="A1536" s="154" t="s">
        <v>949</v>
      </c>
      <c r="B1536" s="142" t="s">
        <v>1887</v>
      </c>
      <c r="C1536" s="154" t="s">
        <v>8</v>
      </c>
      <c r="D1536" s="154" t="s">
        <v>160</v>
      </c>
      <c r="E1536" s="188" t="s">
        <v>1801</v>
      </c>
      <c r="F1536" s="188"/>
      <c r="G1536" s="143" t="s">
        <v>12</v>
      </c>
      <c r="H1536" s="144">
        <v>1</v>
      </c>
      <c r="I1536" s="145">
        <v>18.579999999999998</v>
      </c>
      <c r="J1536" s="145">
        <v>18.579999999999998</v>
      </c>
    </row>
    <row r="1537" spans="1:10" ht="63.75" x14ac:dyDescent="0.25">
      <c r="A1537" s="154" t="s">
        <v>949</v>
      </c>
      <c r="B1537" s="142" t="s">
        <v>1889</v>
      </c>
      <c r="C1537" s="154" t="s">
        <v>8</v>
      </c>
      <c r="D1537" s="154" t="s">
        <v>157</v>
      </c>
      <c r="E1537" s="188" t="s">
        <v>1801</v>
      </c>
      <c r="F1537" s="188"/>
      <c r="G1537" s="143" t="s">
        <v>198</v>
      </c>
      <c r="H1537" s="144">
        <v>0.85840000000000005</v>
      </c>
      <c r="I1537" s="145">
        <v>10.47</v>
      </c>
      <c r="J1537" s="145">
        <v>8.98</v>
      </c>
    </row>
    <row r="1538" spans="1:10" ht="63.75" x14ac:dyDescent="0.25">
      <c r="A1538" s="154" t="s">
        <v>949</v>
      </c>
      <c r="B1538" s="142" t="s">
        <v>1890</v>
      </c>
      <c r="C1538" s="154" t="s">
        <v>8</v>
      </c>
      <c r="D1538" s="154" t="s">
        <v>155</v>
      </c>
      <c r="E1538" s="188" t="s">
        <v>1801</v>
      </c>
      <c r="F1538" s="188"/>
      <c r="G1538" s="143" t="s">
        <v>198</v>
      </c>
      <c r="H1538" s="144">
        <v>0.76910000000000001</v>
      </c>
      <c r="I1538" s="145">
        <v>7.23</v>
      </c>
      <c r="J1538" s="145">
        <v>5.56</v>
      </c>
    </row>
    <row r="1539" spans="1:10" ht="63.75" x14ac:dyDescent="0.25">
      <c r="A1539" s="154" t="s">
        <v>949</v>
      </c>
      <c r="B1539" s="142" t="s">
        <v>2359</v>
      </c>
      <c r="C1539" s="154" t="s">
        <v>8</v>
      </c>
      <c r="D1539" s="154" t="s">
        <v>391</v>
      </c>
      <c r="E1539" s="188" t="s">
        <v>1801</v>
      </c>
      <c r="F1539" s="188"/>
      <c r="G1539" s="143" t="s">
        <v>198</v>
      </c>
      <c r="H1539" s="144">
        <v>0.31159999999999999</v>
      </c>
      <c r="I1539" s="145">
        <v>12.45</v>
      </c>
      <c r="J1539" s="145">
        <v>3.87</v>
      </c>
    </row>
    <row r="1540" spans="1:10" ht="63.75" x14ac:dyDescent="0.25">
      <c r="A1540" s="154" t="s">
        <v>949</v>
      </c>
      <c r="B1540" s="142" t="s">
        <v>2360</v>
      </c>
      <c r="C1540" s="154" t="s">
        <v>8</v>
      </c>
      <c r="D1540" s="154" t="s">
        <v>387</v>
      </c>
      <c r="E1540" s="188" t="s">
        <v>1801</v>
      </c>
      <c r="F1540" s="188"/>
      <c r="G1540" s="143" t="s">
        <v>198</v>
      </c>
      <c r="H1540" s="144">
        <v>0.29239999999999999</v>
      </c>
      <c r="I1540" s="145">
        <v>6.4</v>
      </c>
      <c r="J1540" s="145">
        <v>1.87</v>
      </c>
    </row>
    <row r="1541" spans="1:10" ht="38.25" x14ac:dyDescent="0.25">
      <c r="A1541" s="154" t="s">
        <v>949</v>
      </c>
      <c r="B1541" s="142" t="s">
        <v>1900</v>
      </c>
      <c r="C1541" s="154" t="s">
        <v>8</v>
      </c>
      <c r="D1541" s="154" t="s">
        <v>421</v>
      </c>
      <c r="E1541" s="188" t="s">
        <v>1801</v>
      </c>
      <c r="F1541" s="188"/>
      <c r="G1541" s="143" t="s">
        <v>12</v>
      </c>
      <c r="H1541" s="144">
        <v>0.26090000000000002</v>
      </c>
      <c r="I1541" s="145">
        <v>10.65</v>
      </c>
      <c r="J1541" s="145">
        <v>2.77</v>
      </c>
    </row>
    <row r="1542" spans="1:10" ht="51" x14ac:dyDescent="0.25">
      <c r="A1542" s="154" t="s">
        <v>949</v>
      </c>
      <c r="B1542" s="142" t="s">
        <v>1901</v>
      </c>
      <c r="C1542" s="154" t="s">
        <v>8</v>
      </c>
      <c r="D1542" s="154" t="s">
        <v>425</v>
      </c>
      <c r="E1542" s="188" t="s">
        <v>1801</v>
      </c>
      <c r="F1542" s="188"/>
      <c r="G1542" s="143" t="s">
        <v>12</v>
      </c>
      <c r="H1542" s="144">
        <v>0.26090000000000002</v>
      </c>
      <c r="I1542" s="145">
        <v>10.91</v>
      </c>
      <c r="J1542" s="145">
        <v>2.84</v>
      </c>
    </row>
    <row r="1543" spans="1:10" ht="63.75" x14ac:dyDescent="0.25">
      <c r="A1543" s="154" t="s">
        <v>949</v>
      </c>
      <c r="B1543" s="142" t="s">
        <v>2307</v>
      </c>
      <c r="C1543" s="154" t="s">
        <v>8</v>
      </c>
      <c r="D1543" s="154" t="s">
        <v>429</v>
      </c>
      <c r="E1543" s="188" t="s">
        <v>1801</v>
      </c>
      <c r="F1543" s="188"/>
      <c r="G1543" s="143" t="s">
        <v>12</v>
      </c>
      <c r="H1543" s="144">
        <v>0.80220000000000002</v>
      </c>
      <c r="I1543" s="145">
        <v>6.15</v>
      </c>
      <c r="J1543" s="145">
        <v>4.93</v>
      </c>
    </row>
    <row r="1544" spans="1:10" ht="25.5" x14ac:dyDescent="0.25">
      <c r="A1544" s="154" t="s">
        <v>949</v>
      </c>
      <c r="B1544" s="142" t="s">
        <v>2305</v>
      </c>
      <c r="C1544" s="154" t="s">
        <v>8</v>
      </c>
      <c r="D1544" s="154" t="s">
        <v>418</v>
      </c>
      <c r="E1544" s="188" t="s">
        <v>1801</v>
      </c>
      <c r="F1544" s="188"/>
      <c r="G1544" s="143" t="s">
        <v>198</v>
      </c>
      <c r="H1544" s="144">
        <v>0.2596</v>
      </c>
      <c r="I1544" s="145">
        <v>11.71</v>
      </c>
      <c r="J1544" s="145">
        <v>3.03</v>
      </c>
    </row>
    <row r="1545" spans="1:10" ht="38.25" x14ac:dyDescent="0.25">
      <c r="A1545" s="154" t="s">
        <v>949</v>
      </c>
      <c r="B1545" s="142" t="s">
        <v>2306</v>
      </c>
      <c r="C1545" s="154" t="s">
        <v>8</v>
      </c>
      <c r="D1545" s="154" t="s">
        <v>422</v>
      </c>
      <c r="E1545" s="188" t="s">
        <v>1801</v>
      </c>
      <c r="F1545" s="188"/>
      <c r="G1545" s="143" t="s">
        <v>198</v>
      </c>
      <c r="H1545" s="144">
        <v>0.22220000000000001</v>
      </c>
      <c r="I1545" s="145">
        <v>2.63</v>
      </c>
      <c r="J1545" s="145">
        <v>0.57999999999999996</v>
      </c>
    </row>
    <row r="1546" spans="1:10" ht="38.25" x14ac:dyDescent="0.25">
      <c r="A1546" s="154" t="s">
        <v>949</v>
      </c>
      <c r="B1546" s="142" t="s">
        <v>2308</v>
      </c>
      <c r="C1546" s="154" t="s">
        <v>8</v>
      </c>
      <c r="D1546" s="154" t="s">
        <v>432</v>
      </c>
      <c r="E1546" s="188" t="s">
        <v>1801</v>
      </c>
      <c r="F1546" s="188"/>
      <c r="G1546" s="143" t="s">
        <v>198</v>
      </c>
      <c r="H1546" s="144">
        <v>0.2596</v>
      </c>
      <c r="I1546" s="145">
        <v>4.21</v>
      </c>
      <c r="J1546" s="145">
        <v>1.0900000000000001</v>
      </c>
    </row>
    <row r="1547" spans="1:10" x14ac:dyDescent="0.25">
      <c r="A1547" s="156"/>
      <c r="B1547" s="156"/>
      <c r="C1547" s="156"/>
      <c r="D1547" s="156"/>
      <c r="E1547" s="156" t="s">
        <v>1792</v>
      </c>
      <c r="F1547" s="146">
        <v>26.31</v>
      </c>
      <c r="G1547" s="156" t="s">
        <v>1793</v>
      </c>
      <c r="H1547" s="146">
        <v>0</v>
      </c>
      <c r="I1547" s="156" t="s">
        <v>1794</v>
      </c>
      <c r="J1547" s="146">
        <v>26.31</v>
      </c>
    </row>
    <row r="1548" spans="1:10" ht="13.5" thickBot="1" x14ac:dyDescent="0.3">
      <c r="A1548" s="156"/>
      <c r="B1548" s="156"/>
      <c r="C1548" s="156"/>
      <c r="D1548" s="156"/>
      <c r="E1548" s="156" t="s">
        <v>1795</v>
      </c>
      <c r="F1548" s="146">
        <v>0</v>
      </c>
      <c r="G1548" s="156"/>
      <c r="H1548" s="181" t="s">
        <v>1796</v>
      </c>
      <c r="I1548" s="181"/>
      <c r="J1548" s="146">
        <v>54.1</v>
      </c>
    </row>
    <row r="1549" spans="1:10" ht="13.5" thickTop="1" x14ac:dyDescent="0.25">
      <c r="A1549" s="147"/>
      <c r="B1549" s="147"/>
      <c r="C1549" s="147"/>
      <c r="D1549" s="147"/>
      <c r="E1549" s="147"/>
      <c r="F1549" s="147"/>
      <c r="G1549" s="147"/>
      <c r="H1549" s="147"/>
      <c r="I1549" s="147"/>
      <c r="J1549" s="147"/>
    </row>
    <row r="1550" spans="1:10" x14ac:dyDescent="0.25">
      <c r="A1550" s="157" t="s">
        <v>2361</v>
      </c>
      <c r="B1550" s="152" t="s">
        <v>1775</v>
      </c>
      <c r="C1550" s="157" t="s">
        <v>1776</v>
      </c>
      <c r="D1550" s="157" t="s">
        <v>1777</v>
      </c>
      <c r="E1550" s="186" t="s">
        <v>1778</v>
      </c>
      <c r="F1550" s="186"/>
      <c r="G1550" s="153" t="s">
        <v>1779</v>
      </c>
      <c r="H1550" s="152" t="s">
        <v>1780</v>
      </c>
      <c r="I1550" s="152" t="s">
        <v>1781</v>
      </c>
      <c r="J1550" s="152" t="s">
        <v>89</v>
      </c>
    </row>
    <row r="1551" spans="1:10" ht="102" x14ac:dyDescent="0.25">
      <c r="A1551" s="158" t="s">
        <v>1461</v>
      </c>
      <c r="B1551" s="138" t="s">
        <v>1637</v>
      </c>
      <c r="C1551" s="158" t="s">
        <v>8</v>
      </c>
      <c r="D1551" s="158" t="s">
        <v>350</v>
      </c>
      <c r="E1551" s="187" t="s">
        <v>1801</v>
      </c>
      <c r="F1551" s="187"/>
      <c r="G1551" s="139" t="s">
        <v>12</v>
      </c>
      <c r="H1551" s="140">
        <v>1</v>
      </c>
      <c r="I1551" s="141">
        <v>87.2</v>
      </c>
      <c r="J1551" s="141">
        <v>87.2</v>
      </c>
    </row>
    <row r="1552" spans="1:10" ht="51" x14ac:dyDescent="0.25">
      <c r="A1552" s="154" t="s">
        <v>949</v>
      </c>
      <c r="B1552" s="142" t="s">
        <v>1886</v>
      </c>
      <c r="C1552" s="154" t="s">
        <v>8</v>
      </c>
      <c r="D1552" s="154" t="s">
        <v>340</v>
      </c>
      <c r="E1552" s="188" t="s">
        <v>1801</v>
      </c>
      <c r="F1552" s="188"/>
      <c r="G1552" s="143" t="s">
        <v>12</v>
      </c>
      <c r="H1552" s="144">
        <v>1</v>
      </c>
      <c r="I1552" s="145">
        <v>28.79</v>
      </c>
      <c r="J1552" s="145">
        <v>28.79</v>
      </c>
    </row>
    <row r="1553" spans="1:10" ht="63.75" x14ac:dyDescent="0.25">
      <c r="A1553" s="154" t="s">
        <v>949</v>
      </c>
      <c r="B1553" s="142" t="s">
        <v>2362</v>
      </c>
      <c r="C1553" s="154" t="s">
        <v>8</v>
      </c>
      <c r="D1553" s="154" t="s">
        <v>156</v>
      </c>
      <c r="E1553" s="188" t="s">
        <v>1801</v>
      </c>
      <c r="F1553" s="188"/>
      <c r="G1553" s="143" t="s">
        <v>198</v>
      </c>
      <c r="H1553" s="144">
        <v>1.4991000000000001</v>
      </c>
      <c r="I1553" s="145">
        <v>12.23</v>
      </c>
      <c r="J1553" s="145">
        <v>18.329999999999998</v>
      </c>
    </row>
    <row r="1554" spans="1:10" ht="63.75" x14ac:dyDescent="0.25">
      <c r="A1554" s="154" t="s">
        <v>949</v>
      </c>
      <c r="B1554" s="142" t="s">
        <v>1888</v>
      </c>
      <c r="C1554" s="154" t="s">
        <v>8</v>
      </c>
      <c r="D1554" s="154" t="s">
        <v>383</v>
      </c>
      <c r="E1554" s="188" t="s">
        <v>1801</v>
      </c>
      <c r="F1554" s="188"/>
      <c r="G1554" s="143" t="s">
        <v>198</v>
      </c>
      <c r="H1554" s="144">
        <v>1.4222999999999999</v>
      </c>
      <c r="I1554" s="145">
        <v>11.46</v>
      </c>
      <c r="J1554" s="145">
        <v>16.29</v>
      </c>
    </row>
    <row r="1555" spans="1:10" ht="63.75" x14ac:dyDescent="0.25">
      <c r="A1555" s="154" t="s">
        <v>949</v>
      </c>
      <c r="B1555" s="142" t="s">
        <v>2363</v>
      </c>
      <c r="C1555" s="154" t="s">
        <v>8</v>
      </c>
      <c r="D1555" s="154" t="s">
        <v>388</v>
      </c>
      <c r="E1555" s="188" t="s">
        <v>1801</v>
      </c>
      <c r="F1555" s="188"/>
      <c r="G1555" s="143" t="s">
        <v>198</v>
      </c>
      <c r="H1555" s="144">
        <v>1.2919</v>
      </c>
      <c r="I1555" s="145">
        <v>10.01</v>
      </c>
      <c r="J1555" s="145">
        <v>12.93</v>
      </c>
    </row>
    <row r="1556" spans="1:10" ht="63.75" x14ac:dyDescent="0.25">
      <c r="A1556" s="154" t="s">
        <v>949</v>
      </c>
      <c r="B1556" s="142" t="s">
        <v>1891</v>
      </c>
      <c r="C1556" s="154" t="s">
        <v>8</v>
      </c>
      <c r="D1556" s="154" t="s">
        <v>392</v>
      </c>
      <c r="E1556" s="188" t="s">
        <v>1801</v>
      </c>
      <c r="F1556" s="188"/>
      <c r="G1556" s="143" t="s">
        <v>198</v>
      </c>
      <c r="H1556" s="144">
        <v>7.0000000000000007E-2</v>
      </c>
      <c r="I1556" s="145">
        <v>22.05</v>
      </c>
      <c r="J1556" s="145">
        <v>1.54</v>
      </c>
    </row>
    <row r="1557" spans="1:10" ht="63.75" x14ac:dyDescent="0.25">
      <c r="A1557" s="154" t="s">
        <v>949</v>
      </c>
      <c r="B1557" s="142" t="s">
        <v>2364</v>
      </c>
      <c r="C1557" s="154" t="s">
        <v>8</v>
      </c>
      <c r="D1557" s="154" t="s">
        <v>399</v>
      </c>
      <c r="E1557" s="188" t="s">
        <v>1801</v>
      </c>
      <c r="F1557" s="188"/>
      <c r="G1557" s="143" t="s">
        <v>198</v>
      </c>
      <c r="H1557" s="144">
        <v>2.7799999999999998E-2</v>
      </c>
      <c r="I1557" s="145">
        <v>8.09</v>
      </c>
      <c r="J1557" s="145">
        <v>0.22</v>
      </c>
    </row>
    <row r="1558" spans="1:10" ht="51" x14ac:dyDescent="0.25">
      <c r="A1558" s="154" t="s">
        <v>949</v>
      </c>
      <c r="B1558" s="142" t="s">
        <v>2317</v>
      </c>
      <c r="C1558" s="154" t="s">
        <v>8</v>
      </c>
      <c r="D1558" s="154" t="s">
        <v>423</v>
      </c>
      <c r="E1558" s="188" t="s">
        <v>1801</v>
      </c>
      <c r="F1558" s="188"/>
      <c r="G1558" s="143" t="s">
        <v>198</v>
      </c>
      <c r="H1558" s="144">
        <v>4.2099999999999999E-2</v>
      </c>
      <c r="I1558" s="145">
        <v>4.9000000000000004</v>
      </c>
      <c r="J1558" s="145">
        <v>0.2</v>
      </c>
    </row>
    <row r="1559" spans="1:10" ht="76.5" x14ac:dyDescent="0.25">
      <c r="A1559" s="154" t="s">
        <v>949</v>
      </c>
      <c r="B1559" s="142" t="s">
        <v>2319</v>
      </c>
      <c r="C1559" s="154" t="s">
        <v>8</v>
      </c>
      <c r="D1559" s="154" t="s">
        <v>430</v>
      </c>
      <c r="E1559" s="188" t="s">
        <v>1801</v>
      </c>
      <c r="F1559" s="188"/>
      <c r="G1559" s="143" t="s">
        <v>12</v>
      </c>
      <c r="H1559" s="144">
        <v>3.5299999999999998E-2</v>
      </c>
      <c r="I1559" s="145">
        <v>5</v>
      </c>
      <c r="J1559" s="145">
        <v>0.17</v>
      </c>
    </row>
    <row r="1560" spans="1:10" ht="38.25" x14ac:dyDescent="0.25">
      <c r="A1560" s="154" t="s">
        <v>949</v>
      </c>
      <c r="B1560" s="142" t="s">
        <v>2318</v>
      </c>
      <c r="C1560" s="154" t="s">
        <v>8</v>
      </c>
      <c r="D1560" s="154" t="s">
        <v>419</v>
      </c>
      <c r="E1560" s="188" t="s">
        <v>1801</v>
      </c>
      <c r="F1560" s="188"/>
      <c r="G1560" s="143" t="s">
        <v>198</v>
      </c>
      <c r="H1560" s="144">
        <v>0.17180000000000001</v>
      </c>
      <c r="I1560" s="145">
        <v>28.47</v>
      </c>
      <c r="J1560" s="145">
        <v>4.8899999999999997</v>
      </c>
    </row>
    <row r="1561" spans="1:10" ht="51" x14ac:dyDescent="0.25">
      <c r="A1561" s="154" t="s">
        <v>949</v>
      </c>
      <c r="B1561" s="142" t="s">
        <v>2366</v>
      </c>
      <c r="C1561" s="154" t="s">
        <v>8</v>
      </c>
      <c r="D1561" s="154" t="s">
        <v>426</v>
      </c>
      <c r="E1561" s="188" t="s">
        <v>1801</v>
      </c>
      <c r="F1561" s="188"/>
      <c r="G1561" s="143" t="s">
        <v>12</v>
      </c>
      <c r="H1561" s="144">
        <v>0.1074</v>
      </c>
      <c r="I1561" s="145">
        <v>17.28</v>
      </c>
      <c r="J1561" s="145">
        <v>1.85</v>
      </c>
    </row>
    <row r="1562" spans="1:10" ht="38.25" x14ac:dyDescent="0.25">
      <c r="A1562" s="154" t="s">
        <v>949</v>
      </c>
      <c r="B1562" s="142" t="s">
        <v>2320</v>
      </c>
      <c r="C1562" s="154" t="s">
        <v>8</v>
      </c>
      <c r="D1562" s="154" t="s">
        <v>433</v>
      </c>
      <c r="E1562" s="188" t="s">
        <v>1801</v>
      </c>
      <c r="F1562" s="188"/>
      <c r="G1562" s="143" t="s">
        <v>198</v>
      </c>
      <c r="H1562" s="144">
        <v>0.17180000000000001</v>
      </c>
      <c r="I1562" s="145">
        <v>4.46</v>
      </c>
      <c r="J1562" s="145">
        <v>0.76</v>
      </c>
    </row>
    <row r="1563" spans="1:10" ht="51" x14ac:dyDescent="0.25">
      <c r="A1563" s="154" t="s">
        <v>949</v>
      </c>
      <c r="B1563" s="142" t="s">
        <v>2365</v>
      </c>
      <c r="C1563" s="154" t="s">
        <v>8</v>
      </c>
      <c r="D1563" s="154" t="s">
        <v>435</v>
      </c>
      <c r="E1563" s="188" t="s">
        <v>1801</v>
      </c>
      <c r="F1563" s="188"/>
      <c r="G1563" s="143" t="s">
        <v>12</v>
      </c>
      <c r="H1563" s="144">
        <v>0.1074</v>
      </c>
      <c r="I1563" s="145">
        <v>11.46</v>
      </c>
      <c r="J1563" s="145">
        <v>1.23</v>
      </c>
    </row>
    <row r="1564" spans="1:10" x14ac:dyDescent="0.25">
      <c r="A1564" s="156"/>
      <c r="B1564" s="156"/>
      <c r="C1564" s="156"/>
      <c r="D1564" s="156"/>
      <c r="E1564" s="156" t="s">
        <v>1792</v>
      </c>
      <c r="F1564" s="146">
        <v>32.799999999999997</v>
      </c>
      <c r="G1564" s="156" t="s">
        <v>1793</v>
      </c>
      <c r="H1564" s="146">
        <v>0</v>
      </c>
      <c r="I1564" s="156" t="s">
        <v>1794</v>
      </c>
      <c r="J1564" s="146">
        <v>32.799999999999997</v>
      </c>
    </row>
    <row r="1565" spans="1:10" ht="13.5" thickBot="1" x14ac:dyDescent="0.3">
      <c r="A1565" s="156"/>
      <c r="B1565" s="156"/>
      <c r="C1565" s="156"/>
      <c r="D1565" s="156"/>
      <c r="E1565" s="156" t="s">
        <v>1795</v>
      </c>
      <c r="F1565" s="146">
        <v>0</v>
      </c>
      <c r="G1565" s="156"/>
      <c r="H1565" s="181" t="s">
        <v>1796</v>
      </c>
      <c r="I1565" s="181"/>
      <c r="J1565" s="146">
        <v>87.2</v>
      </c>
    </row>
    <row r="1566" spans="1:10" ht="13.5" thickTop="1" x14ac:dyDescent="0.25">
      <c r="A1566" s="147"/>
      <c r="B1566" s="147"/>
      <c r="C1566" s="147"/>
      <c r="D1566" s="147"/>
      <c r="E1566" s="147"/>
      <c r="F1566" s="147"/>
      <c r="G1566" s="147"/>
      <c r="H1566" s="147"/>
      <c r="I1566" s="147"/>
      <c r="J1566" s="147"/>
    </row>
    <row r="1567" spans="1:10" x14ac:dyDescent="0.25">
      <c r="A1567" s="157" t="s">
        <v>2367</v>
      </c>
      <c r="B1567" s="152" t="s">
        <v>1775</v>
      </c>
      <c r="C1567" s="157" t="s">
        <v>1776</v>
      </c>
      <c r="D1567" s="157" t="s">
        <v>1777</v>
      </c>
      <c r="E1567" s="186" t="s">
        <v>1778</v>
      </c>
      <c r="F1567" s="186"/>
      <c r="G1567" s="153" t="s">
        <v>1779</v>
      </c>
      <c r="H1567" s="152" t="s">
        <v>1780</v>
      </c>
      <c r="I1567" s="152" t="s">
        <v>1781</v>
      </c>
      <c r="J1567" s="152" t="s">
        <v>89</v>
      </c>
    </row>
    <row r="1568" spans="1:10" ht="114.75" x14ac:dyDescent="0.25">
      <c r="A1568" s="158" t="s">
        <v>1461</v>
      </c>
      <c r="B1568" s="138" t="s">
        <v>1638</v>
      </c>
      <c r="C1568" s="158" t="s">
        <v>8</v>
      </c>
      <c r="D1568" s="158" t="s">
        <v>351</v>
      </c>
      <c r="E1568" s="187" t="s">
        <v>1801</v>
      </c>
      <c r="F1568" s="187"/>
      <c r="G1568" s="139" t="s">
        <v>12</v>
      </c>
      <c r="H1568" s="140">
        <v>1</v>
      </c>
      <c r="I1568" s="141">
        <v>44.32</v>
      </c>
      <c r="J1568" s="141">
        <v>44.32</v>
      </c>
    </row>
    <row r="1569" spans="1:10" ht="51" x14ac:dyDescent="0.25">
      <c r="A1569" s="154" t="s">
        <v>949</v>
      </c>
      <c r="B1569" s="142" t="s">
        <v>2369</v>
      </c>
      <c r="C1569" s="154" t="s">
        <v>8</v>
      </c>
      <c r="D1569" s="154" t="s">
        <v>341</v>
      </c>
      <c r="E1569" s="188" t="s">
        <v>1801</v>
      </c>
      <c r="F1569" s="188"/>
      <c r="G1569" s="143" t="s">
        <v>12</v>
      </c>
      <c r="H1569" s="144">
        <v>0.1099</v>
      </c>
      <c r="I1569" s="145">
        <v>44.03</v>
      </c>
      <c r="J1569" s="145">
        <v>4.83</v>
      </c>
    </row>
    <row r="1570" spans="1:10" ht="51" x14ac:dyDescent="0.25">
      <c r="A1570" s="154" t="s">
        <v>949</v>
      </c>
      <c r="B1570" s="142" t="s">
        <v>2368</v>
      </c>
      <c r="C1570" s="154" t="s">
        <v>8</v>
      </c>
      <c r="D1570" s="154" t="s">
        <v>342</v>
      </c>
      <c r="E1570" s="188" t="s">
        <v>1801</v>
      </c>
      <c r="F1570" s="188"/>
      <c r="G1570" s="143" t="s">
        <v>12</v>
      </c>
      <c r="H1570" s="144">
        <v>0.8901</v>
      </c>
      <c r="I1570" s="145">
        <v>22.88</v>
      </c>
      <c r="J1570" s="145">
        <v>20.36</v>
      </c>
    </row>
    <row r="1571" spans="1:10" ht="63.75" x14ac:dyDescent="0.25">
      <c r="A1571" s="154" t="s">
        <v>949</v>
      </c>
      <c r="B1571" s="142" t="s">
        <v>2371</v>
      </c>
      <c r="C1571" s="154" t="s">
        <v>8</v>
      </c>
      <c r="D1571" s="154" t="s">
        <v>384</v>
      </c>
      <c r="E1571" s="188" t="s">
        <v>1801</v>
      </c>
      <c r="F1571" s="188"/>
      <c r="G1571" s="143" t="s">
        <v>198</v>
      </c>
      <c r="H1571" s="144">
        <v>6.3500000000000001E-2</v>
      </c>
      <c r="I1571" s="145">
        <v>20.37</v>
      </c>
      <c r="J1571" s="145">
        <v>1.29</v>
      </c>
    </row>
    <row r="1572" spans="1:10" ht="63.75" x14ac:dyDescent="0.25">
      <c r="A1572" s="154" t="s">
        <v>949</v>
      </c>
      <c r="B1572" s="142" t="s">
        <v>2370</v>
      </c>
      <c r="C1572" s="154" t="s">
        <v>8</v>
      </c>
      <c r="D1572" s="154" t="s">
        <v>385</v>
      </c>
      <c r="E1572" s="188" t="s">
        <v>1801</v>
      </c>
      <c r="F1572" s="188"/>
      <c r="G1572" s="143" t="s">
        <v>198</v>
      </c>
      <c r="H1572" s="144">
        <v>7.2099999999999997E-2</v>
      </c>
      <c r="I1572" s="145">
        <v>21.47</v>
      </c>
      <c r="J1572" s="145">
        <v>1.54</v>
      </c>
    </row>
    <row r="1573" spans="1:10" ht="63.75" x14ac:dyDescent="0.25">
      <c r="A1573" s="154" t="s">
        <v>949</v>
      </c>
      <c r="B1573" s="142" t="s">
        <v>2372</v>
      </c>
      <c r="C1573" s="154" t="s">
        <v>8</v>
      </c>
      <c r="D1573" s="154" t="s">
        <v>389</v>
      </c>
      <c r="E1573" s="188" t="s">
        <v>1801</v>
      </c>
      <c r="F1573" s="188"/>
      <c r="G1573" s="143" t="s">
        <v>198</v>
      </c>
      <c r="H1573" s="144">
        <v>4.2200000000000001E-2</v>
      </c>
      <c r="I1573" s="145">
        <v>16.739999999999998</v>
      </c>
      <c r="J1573" s="145">
        <v>0.7</v>
      </c>
    </row>
    <row r="1574" spans="1:10" ht="63.75" x14ac:dyDescent="0.25">
      <c r="A1574" s="154" t="s">
        <v>949</v>
      </c>
      <c r="B1574" s="142" t="s">
        <v>2374</v>
      </c>
      <c r="C1574" s="154" t="s">
        <v>8</v>
      </c>
      <c r="D1574" s="154" t="s">
        <v>394</v>
      </c>
      <c r="E1574" s="188" t="s">
        <v>1801</v>
      </c>
      <c r="F1574" s="188"/>
      <c r="G1574" s="143" t="s">
        <v>198</v>
      </c>
      <c r="H1574" s="144">
        <v>2.7799999999999998E-2</v>
      </c>
      <c r="I1574" s="145">
        <v>40.119999999999997</v>
      </c>
      <c r="J1574" s="145">
        <v>1.1100000000000001</v>
      </c>
    </row>
    <row r="1575" spans="1:10" ht="63.75" x14ac:dyDescent="0.25">
      <c r="A1575" s="154" t="s">
        <v>949</v>
      </c>
      <c r="B1575" s="142" t="s">
        <v>2373</v>
      </c>
      <c r="C1575" s="154" t="s">
        <v>8</v>
      </c>
      <c r="D1575" s="154" t="s">
        <v>393</v>
      </c>
      <c r="E1575" s="188" t="s">
        <v>1801</v>
      </c>
      <c r="F1575" s="188"/>
      <c r="G1575" s="143" t="s">
        <v>198</v>
      </c>
      <c r="H1575" s="144">
        <v>2.0400000000000001E-2</v>
      </c>
      <c r="I1575" s="145">
        <v>37.119999999999997</v>
      </c>
      <c r="J1575" s="145">
        <v>0.75</v>
      </c>
    </row>
    <row r="1576" spans="1:10" ht="63.75" x14ac:dyDescent="0.25">
      <c r="A1576" s="154" t="s">
        <v>949</v>
      </c>
      <c r="B1576" s="142" t="s">
        <v>2375</v>
      </c>
      <c r="C1576" s="154" t="s">
        <v>8</v>
      </c>
      <c r="D1576" s="154" t="s">
        <v>397</v>
      </c>
      <c r="E1576" s="188" t="s">
        <v>1801</v>
      </c>
      <c r="F1576" s="188"/>
      <c r="G1576" s="143" t="s">
        <v>198</v>
      </c>
      <c r="H1576" s="144">
        <v>6.4999999999999997E-3</v>
      </c>
      <c r="I1576" s="145">
        <v>31.8</v>
      </c>
      <c r="J1576" s="145">
        <v>0.2</v>
      </c>
    </row>
    <row r="1577" spans="1:10" ht="63.75" x14ac:dyDescent="0.25">
      <c r="A1577" s="154" t="s">
        <v>949</v>
      </c>
      <c r="B1577" s="142" t="s">
        <v>2377</v>
      </c>
      <c r="C1577" s="154" t="s">
        <v>8</v>
      </c>
      <c r="D1577" s="154" t="s">
        <v>403</v>
      </c>
      <c r="E1577" s="188" t="s">
        <v>1801</v>
      </c>
      <c r="F1577" s="188"/>
      <c r="G1577" s="143" t="s">
        <v>198</v>
      </c>
      <c r="H1577" s="144">
        <v>0.126</v>
      </c>
      <c r="I1577" s="145">
        <v>34.75</v>
      </c>
      <c r="J1577" s="145">
        <v>4.37</v>
      </c>
    </row>
    <row r="1578" spans="1:10" ht="63.75" x14ac:dyDescent="0.25">
      <c r="A1578" s="154" t="s">
        <v>949</v>
      </c>
      <c r="B1578" s="142" t="s">
        <v>2376</v>
      </c>
      <c r="C1578" s="154" t="s">
        <v>8</v>
      </c>
      <c r="D1578" s="154" t="s">
        <v>400</v>
      </c>
      <c r="E1578" s="188" t="s">
        <v>1801</v>
      </c>
      <c r="F1578" s="188"/>
      <c r="G1578" s="143" t="s">
        <v>198</v>
      </c>
      <c r="H1578" s="144">
        <v>0.2329</v>
      </c>
      <c r="I1578" s="145">
        <v>14.05</v>
      </c>
      <c r="J1578" s="145">
        <v>3.27</v>
      </c>
    </row>
    <row r="1579" spans="1:10" ht="63.75" x14ac:dyDescent="0.25">
      <c r="A1579" s="154" t="s">
        <v>949</v>
      </c>
      <c r="B1579" s="142" t="s">
        <v>2379</v>
      </c>
      <c r="C1579" s="154" t="s">
        <v>8</v>
      </c>
      <c r="D1579" s="154" t="s">
        <v>396</v>
      </c>
      <c r="E1579" s="188" t="s">
        <v>1801</v>
      </c>
      <c r="F1579" s="188"/>
      <c r="G1579" s="143" t="s">
        <v>198</v>
      </c>
      <c r="H1579" s="144">
        <v>2.4199999999999999E-2</v>
      </c>
      <c r="I1579" s="145">
        <v>17.25</v>
      </c>
      <c r="J1579" s="145">
        <v>0.41</v>
      </c>
    </row>
    <row r="1580" spans="1:10" ht="63.75" x14ac:dyDescent="0.25">
      <c r="A1580" s="154" t="s">
        <v>949</v>
      </c>
      <c r="B1580" s="142" t="s">
        <v>2378</v>
      </c>
      <c r="C1580" s="154" t="s">
        <v>8</v>
      </c>
      <c r="D1580" s="154" t="s">
        <v>402</v>
      </c>
      <c r="E1580" s="188" t="s">
        <v>1801</v>
      </c>
      <c r="F1580" s="188"/>
      <c r="G1580" s="143" t="s">
        <v>198</v>
      </c>
      <c r="H1580" s="144">
        <v>3.9899999999999998E-2</v>
      </c>
      <c r="I1580" s="145">
        <v>31.75</v>
      </c>
      <c r="J1580" s="145">
        <v>1.26</v>
      </c>
    </row>
    <row r="1581" spans="1:10" ht="51" x14ac:dyDescent="0.25">
      <c r="A1581" s="154" t="s">
        <v>949</v>
      </c>
      <c r="B1581" s="142" t="s">
        <v>2317</v>
      </c>
      <c r="C1581" s="154" t="s">
        <v>8</v>
      </c>
      <c r="D1581" s="154" t="s">
        <v>423</v>
      </c>
      <c r="E1581" s="188" t="s">
        <v>1801</v>
      </c>
      <c r="F1581" s="188"/>
      <c r="G1581" s="143" t="s">
        <v>198</v>
      </c>
      <c r="H1581" s="144">
        <v>0.1661</v>
      </c>
      <c r="I1581" s="145">
        <v>4.9000000000000004</v>
      </c>
      <c r="J1581" s="145">
        <v>0.81</v>
      </c>
    </row>
    <row r="1582" spans="1:10" ht="76.5" x14ac:dyDescent="0.25">
      <c r="A1582" s="154" t="s">
        <v>949</v>
      </c>
      <c r="B1582" s="142" t="s">
        <v>2319</v>
      </c>
      <c r="C1582" s="154" t="s">
        <v>8</v>
      </c>
      <c r="D1582" s="154" t="s">
        <v>430</v>
      </c>
      <c r="E1582" s="188" t="s">
        <v>1801</v>
      </c>
      <c r="F1582" s="188"/>
      <c r="G1582" s="143" t="s">
        <v>12</v>
      </c>
      <c r="H1582" s="144">
        <v>3.8199999999999998E-2</v>
      </c>
      <c r="I1582" s="145">
        <v>5</v>
      </c>
      <c r="J1582" s="145">
        <v>0.19</v>
      </c>
    </row>
    <row r="1583" spans="1:10" ht="38.25" x14ac:dyDescent="0.25">
      <c r="A1583" s="154" t="s">
        <v>949</v>
      </c>
      <c r="B1583" s="142" t="s">
        <v>2318</v>
      </c>
      <c r="C1583" s="154" t="s">
        <v>8</v>
      </c>
      <c r="D1583" s="154" t="s">
        <v>419</v>
      </c>
      <c r="E1583" s="188" t="s">
        <v>1801</v>
      </c>
      <c r="F1583" s="188"/>
      <c r="G1583" s="143" t="s">
        <v>198</v>
      </c>
      <c r="H1583" s="144">
        <v>9.8400000000000001E-2</v>
      </c>
      <c r="I1583" s="145">
        <v>28.47</v>
      </c>
      <c r="J1583" s="145">
        <v>2.8</v>
      </c>
    </row>
    <row r="1584" spans="1:10" ht="38.25" x14ac:dyDescent="0.25">
      <c r="A1584" s="154" t="s">
        <v>949</v>
      </c>
      <c r="B1584" s="142" t="s">
        <v>2320</v>
      </c>
      <c r="C1584" s="154" t="s">
        <v>8</v>
      </c>
      <c r="D1584" s="154" t="s">
        <v>433</v>
      </c>
      <c r="E1584" s="188" t="s">
        <v>1801</v>
      </c>
      <c r="F1584" s="188"/>
      <c r="G1584" s="143" t="s">
        <v>198</v>
      </c>
      <c r="H1584" s="144">
        <v>9.8400000000000001E-2</v>
      </c>
      <c r="I1584" s="145">
        <v>4.46</v>
      </c>
      <c r="J1584" s="145">
        <v>0.43</v>
      </c>
    </row>
    <row r="1585" spans="1:10" x14ac:dyDescent="0.25">
      <c r="A1585" s="156"/>
      <c r="B1585" s="156"/>
      <c r="C1585" s="156"/>
      <c r="D1585" s="156"/>
      <c r="E1585" s="156" t="s">
        <v>1792</v>
      </c>
      <c r="F1585" s="146">
        <v>9.94</v>
      </c>
      <c r="G1585" s="156" t="s">
        <v>1793</v>
      </c>
      <c r="H1585" s="146">
        <v>0</v>
      </c>
      <c r="I1585" s="156" t="s">
        <v>1794</v>
      </c>
      <c r="J1585" s="146">
        <v>9.94</v>
      </c>
    </row>
    <row r="1586" spans="1:10" ht="13.5" thickBot="1" x14ac:dyDescent="0.3">
      <c r="A1586" s="156"/>
      <c r="B1586" s="156"/>
      <c r="C1586" s="156"/>
      <c r="D1586" s="156"/>
      <c r="E1586" s="156" t="s">
        <v>1795</v>
      </c>
      <c r="F1586" s="146">
        <v>0</v>
      </c>
      <c r="G1586" s="156"/>
      <c r="H1586" s="181" t="s">
        <v>1796</v>
      </c>
      <c r="I1586" s="181"/>
      <c r="J1586" s="146">
        <v>44.32</v>
      </c>
    </row>
    <row r="1587" spans="1:10" ht="13.5" thickTop="1" x14ac:dyDescent="0.25">
      <c r="A1587" s="147"/>
      <c r="B1587" s="147"/>
      <c r="C1587" s="147"/>
      <c r="D1587" s="147"/>
      <c r="E1587" s="147"/>
      <c r="F1587" s="147"/>
      <c r="G1587" s="147"/>
      <c r="H1587" s="147"/>
      <c r="I1587" s="147"/>
      <c r="J1587" s="147"/>
    </row>
    <row r="1588" spans="1:10" x14ac:dyDescent="0.25">
      <c r="A1588" s="157" t="s">
        <v>2380</v>
      </c>
      <c r="B1588" s="152" t="s">
        <v>1775</v>
      </c>
      <c r="C1588" s="157" t="s">
        <v>1776</v>
      </c>
      <c r="D1588" s="157" t="s">
        <v>1777</v>
      </c>
      <c r="E1588" s="186" t="s">
        <v>1778</v>
      </c>
      <c r="F1588" s="186"/>
      <c r="G1588" s="153" t="s">
        <v>1779</v>
      </c>
      <c r="H1588" s="152" t="s">
        <v>1780</v>
      </c>
      <c r="I1588" s="152" t="s">
        <v>1781</v>
      </c>
      <c r="J1588" s="152" t="s">
        <v>89</v>
      </c>
    </row>
    <row r="1589" spans="1:10" ht="102" x14ac:dyDescent="0.25">
      <c r="A1589" s="158" t="s">
        <v>1461</v>
      </c>
      <c r="B1589" s="138" t="s">
        <v>1639</v>
      </c>
      <c r="C1589" s="158" t="s">
        <v>8</v>
      </c>
      <c r="D1589" s="158" t="s">
        <v>352</v>
      </c>
      <c r="E1589" s="187" t="s">
        <v>1801</v>
      </c>
      <c r="F1589" s="187"/>
      <c r="G1589" s="139" t="s">
        <v>12</v>
      </c>
      <c r="H1589" s="140">
        <v>1</v>
      </c>
      <c r="I1589" s="141">
        <v>72.73</v>
      </c>
      <c r="J1589" s="141">
        <v>72.73</v>
      </c>
    </row>
    <row r="1590" spans="1:10" ht="51" x14ac:dyDescent="0.25">
      <c r="A1590" s="154" t="s">
        <v>949</v>
      </c>
      <c r="B1590" s="142" t="s">
        <v>2381</v>
      </c>
      <c r="C1590" s="154" t="s">
        <v>8</v>
      </c>
      <c r="D1590" s="154" t="s">
        <v>343</v>
      </c>
      <c r="E1590" s="188" t="s">
        <v>1801</v>
      </c>
      <c r="F1590" s="188"/>
      <c r="G1590" s="143" t="s">
        <v>12</v>
      </c>
      <c r="H1590" s="144">
        <v>0.56100000000000005</v>
      </c>
      <c r="I1590" s="145">
        <v>27.87</v>
      </c>
      <c r="J1590" s="145">
        <v>15.63</v>
      </c>
    </row>
    <row r="1591" spans="1:10" ht="51" x14ac:dyDescent="0.25">
      <c r="A1591" s="154" t="s">
        <v>949</v>
      </c>
      <c r="B1591" s="142" t="s">
        <v>1885</v>
      </c>
      <c r="C1591" s="154" t="s">
        <v>8</v>
      </c>
      <c r="D1591" s="154" t="s">
        <v>159</v>
      </c>
      <c r="E1591" s="188" t="s">
        <v>1801</v>
      </c>
      <c r="F1591" s="188"/>
      <c r="G1591" s="143" t="s">
        <v>12</v>
      </c>
      <c r="H1591" s="144">
        <v>0.18459999999999999</v>
      </c>
      <c r="I1591" s="145">
        <v>55.94</v>
      </c>
      <c r="J1591" s="145">
        <v>10.32</v>
      </c>
    </row>
    <row r="1592" spans="1:10" ht="51" x14ac:dyDescent="0.25">
      <c r="A1592" s="154" t="s">
        <v>949</v>
      </c>
      <c r="B1592" s="142" t="s">
        <v>2382</v>
      </c>
      <c r="C1592" s="154" t="s">
        <v>8</v>
      </c>
      <c r="D1592" s="154" t="s">
        <v>344</v>
      </c>
      <c r="E1592" s="188" t="s">
        <v>1801</v>
      </c>
      <c r="F1592" s="188"/>
      <c r="G1592" s="143" t="s">
        <v>12</v>
      </c>
      <c r="H1592" s="144">
        <v>0.25440000000000002</v>
      </c>
      <c r="I1592" s="145">
        <v>32.619999999999997</v>
      </c>
      <c r="J1592" s="145">
        <v>8.2899999999999991</v>
      </c>
    </row>
    <row r="1593" spans="1:10" ht="63.75" x14ac:dyDescent="0.25">
      <c r="A1593" s="154" t="s">
        <v>949</v>
      </c>
      <c r="B1593" s="142" t="s">
        <v>1892</v>
      </c>
      <c r="C1593" s="154" t="s">
        <v>8</v>
      </c>
      <c r="D1593" s="154" t="s">
        <v>386</v>
      </c>
      <c r="E1593" s="188" t="s">
        <v>1801</v>
      </c>
      <c r="F1593" s="188"/>
      <c r="G1593" s="143" t="s">
        <v>198</v>
      </c>
      <c r="H1593" s="144">
        <v>0.2122</v>
      </c>
      <c r="I1593" s="145">
        <v>43.23</v>
      </c>
      <c r="J1593" s="145">
        <v>9.17</v>
      </c>
    </row>
    <row r="1594" spans="1:10" ht="63.75" x14ac:dyDescent="0.25">
      <c r="A1594" s="154" t="s">
        <v>949</v>
      </c>
      <c r="B1594" s="142" t="s">
        <v>2383</v>
      </c>
      <c r="C1594" s="154" t="s">
        <v>8</v>
      </c>
      <c r="D1594" s="154" t="s">
        <v>154</v>
      </c>
      <c r="E1594" s="188" t="s">
        <v>1801</v>
      </c>
      <c r="F1594" s="188"/>
      <c r="G1594" s="143" t="s">
        <v>198</v>
      </c>
      <c r="H1594" s="144">
        <v>6.5299999999999997E-2</v>
      </c>
      <c r="I1594" s="145">
        <v>26.14</v>
      </c>
      <c r="J1594" s="145">
        <v>1.7</v>
      </c>
    </row>
    <row r="1595" spans="1:10" ht="63.75" x14ac:dyDescent="0.25">
      <c r="A1595" s="154" t="s">
        <v>949</v>
      </c>
      <c r="B1595" s="142" t="s">
        <v>2384</v>
      </c>
      <c r="C1595" s="154" t="s">
        <v>8</v>
      </c>
      <c r="D1595" s="154" t="s">
        <v>390</v>
      </c>
      <c r="E1595" s="188" t="s">
        <v>1801</v>
      </c>
      <c r="F1595" s="188"/>
      <c r="G1595" s="143" t="s">
        <v>198</v>
      </c>
      <c r="H1595" s="144">
        <v>9.8199999999999996E-2</v>
      </c>
      <c r="I1595" s="145">
        <v>20.68</v>
      </c>
      <c r="J1595" s="145">
        <v>2.0299999999999998</v>
      </c>
    </row>
    <row r="1596" spans="1:10" ht="63.75" x14ac:dyDescent="0.25">
      <c r="A1596" s="154" t="s">
        <v>949</v>
      </c>
      <c r="B1596" s="142" t="s">
        <v>2385</v>
      </c>
      <c r="C1596" s="154" t="s">
        <v>8</v>
      </c>
      <c r="D1596" s="154" t="s">
        <v>158</v>
      </c>
      <c r="E1596" s="188" t="s">
        <v>1801</v>
      </c>
      <c r="F1596" s="188"/>
      <c r="G1596" s="143" t="s">
        <v>198</v>
      </c>
      <c r="H1596" s="144">
        <v>0.1086</v>
      </c>
      <c r="I1596" s="145">
        <v>52.12</v>
      </c>
      <c r="J1596" s="145">
        <v>5.66</v>
      </c>
    </row>
    <row r="1597" spans="1:10" ht="63.75" x14ac:dyDescent="0.25">
      <c r="A1597" s="154" t="s">
        <v>949</v>
      </c>
      <c r="B1597" s="142" t="s">
        <v>1893</v>
      </c>
      <c r="C1597" s="154" t="s">
        <v>8</v>
      </c>
      <c r="D1597" s="154" t="s">
        <v>395</v>
      </c>
      <c r="E1597" s="188" t="s">
        <v>1801</v>
      </c>
      <c r="F1597" s="188"/>
      <c r="G1597" s="143" t="s">
        <v>198</v>
      </c>
      <c r="H1597" s="144">
        <v>4.7800000000000002E-2</v>
      </c>
      <c r="I1597" s="145">
        <v>45.08</v>
      </c>
      <c r="J1597" s="145">
        <v>2.15</v>
      </c>
    </row>
    <row r="1598" spans="1:10" ht="63.75" x14ac:dyDescent="0.25">
      <c r="A1598" s="154" t="s">
        <v>949</v>
      </c>
      <c r="B1598" s="142" t="s">
        <v>2389</v>
      </c>
      <c r="C1598" s="154" t="s">
        <v>8</v>
      </c>
      <c r="D1598" s="154" t="s">
        <v>405</v>
      </c>
      <c r="E1598" s="188" t="s">
        <v>1801</v>
      </c>
      <c r="F1598" s="188"/>
      <c r="G1598" s="143" t="s">
        <v>198</v>
      </c>
      <c r="H1598" s="144">
        <v>3.1099999999999999E-2</v>
      </c>
      <c r="I1598" s="145">
        <v>45.61</v>
      </c>
      <c r="J1598" s="145">
        <v>1.41</v>
      </c>
    </row>
    <row r="1599" spans="1:10" ht="63.75" x14ac:dyDescent="0.25">
      <c r="A1599" s="154" t="s">
        <v>949</v>
      </c>
      <c r="B1599" s="142" t="s">
        <v>2390</v>
      </c>
      <c r="C1599" s="154" t="s">
        <v>8</v>
      </c>
      <c r="D1599" s="154" t="s">
        <v>406</v>
      </c>
      <c r="E1599" s="188" t="s">
        <v>1801</v>
      </c>
      <c r="F1599" s="188"/>
      <c r="G1599" s="143" t="s">
        <v>198</v>
      </c>
      <c r="H1599" s="144">
        <v>1.78E-2</v>
      </c>
      <c r="I1599" s="145">
        <v>25.75</v>
      </c>
      <c r="J1599" s="145">
        <v>0.45</v>
      </c>
    </row>
    <row r="1600" spans="1:10" ht="63.75" x14ac:dyDescent="0.25">
      <c r="A1600" s="154" t="s">
        <v>949</v>
      </c>
      <c r="B1600" s="142" t="s">
        <v>2392</v>
      </c>
      <c r="C1600" s="154" t="s">
        <v>8</v>
      </c>
      <c r="D1600" s="154" t="s">
        <v>398</v>
      </c>
      <c r="E1600" s="188" t="s">
        <v>1801</v>
      </c>
      <c r="F1600" s="188"/>
      <c r="G1600" s="143" t="s">
        <v>198</v>
      </c>
      <c r="H1600" s="144">
        <v>8.5000000000000006E-3</v>
      </c>
      <c r="I1600" s="145">
        <v>21.15</v>
      </c>
      <c r="J1600" s="145">
        <v>0.17</v>
      </c>
    </row>
    <row r="1601" spans="1:10" ht="63.75" x14ac:dyDescent="0.25">
      <c r="A1601" s="154" t="s">
        <v>949</v>
      </c>
      <c r="B1601" s="142" t="s">
        <v>2386</v>
      </c>
      <c r="C1601" s="154" t="s">
        <v>8</v>
      </c>
      <c r="D1601" s="154" t="s">
        <v>401</v>
      </c>
      <c r="E1601" s="188" t="s">
        <v>1801</v>
      </c>
      <c r="F1601" s="188"/>
      <c r="G1601" s="143" t="s">
        <v>198</v>
      </c>
      <c r="H1601" s="144">
        <v>0.2392</v>
      </c>
      <c r="I1601" s="145">
        <v>17.23</v>
      </c>
      <c r="J1601" s="145">
        <v>4.12</v>
      </c>
    </row>
    <row r="1602" spans="1:10" ht="63.75" x14ac:dyDescent="0.25">
      <c r="A1602" s="154" t="s">
        <v>949</v>
      </c>
      <c r="B1602" s="142" t="s">
        <v>2388</v>
      </c>
      <c r="C1602" s="154" t="s">
        <v>8</v>
      </c>
      <c r="D1602" s="154" t="s">
        <v>404</v>
      </c>
      <c r="E1602" s="188" t="s">
        <v>1801</v>
      </c>
      <c r="F1602" s="188"/>
      <c r="G1602" s="143" t="s">
        <v>198</v>
      </c>
      <c r="H1602" s="144">
        <v>5.9799999999999999E-2</v>
      </c>
      <c r="I1602" s="145">
        <v>38.57</v>
      </c>
      <c r="J1602" s="145">
        <v>2.2999999999999998</v>
      </c>
    </row>
    <row r="1603" spans="1:10" ht="63.75" x14ac:dyDescent="0.25">
      <c r="A1603" s="154" t="s">
        <v>949</v>
      </c>
      <c r="B1603" s="142" t="s">
        <v>2387</v>
      </c>
      <c r="C1603" s="154" t="s">
        <v>8</v>
      </c>
      <c r="D1603" s="154" t="s">
        <v>408</v>
      </c>
      <c r="E1603" s="188" t="s">
        <v>1801</v>
      </c>
      <c r="F1603" s="188"/>
      <c r="G1603" s="143" t="s">
        <v>198</v>
      </c>
      <c r="H1603" s="144">
        <v>8.0000000000000004E-4</v>
      </c>
      <c r="I1603" s="145">
        <v>51.74</v>
      </c>
      <c r="J1603" s="145">
        <v>0.04</v>
      </c>
    </row>
    <row r="1604" spans="1:10" ht="63.75" x14ac:dyDescent="0.25">
      <c r="A1604" s="154" t="s">
        <v>949</v>
      </c>
      <c r="B1604" s="142" t="s">
        <v>2391</v>
      </c>
      <c r="C1604" s="154" t="s">
        <v>8</v>
      </c>
      <c r="D1604" s="154" t="s">
        <v>407</v>
      </c>
      <c r="E1604" s="188" t="s">
        <v>1801</v>
      </c>
      <c r="F1604" s="188"/>
      <c r="G1604" s="143" t="s">
        <v>198</v>
      </c>
      <c r="H1604" s="144">
        <v>0.12670000000000001</v>
      </c>
      <c r="I1604" s="145">
        <v>20.3</v>
      </c>
      <c r="J1604" s="145">
        <v>2.57</v>
      </c>
    </row>
    <row r="1605" spans="1:10" ht="63.75" x14ac:dyDescent="0.25">
      <c r="A1605" s="154" t="s">
        <v>949</v>
      </c>
      <c r="B1605" s="142" t="s">
        <v>2395</v>
      </c>
      <c r="C1605" s="154" t="s">
        <v>8</v>
      </c>
      <c r="D1605" s="154" t="s">
        <v>431</v>
      </c>
      <c r="E1605" s="188" t="s">
        <v>1801</v>
      </c>
      <c r="F1605" s="188"/>
      <c r="G1605" s="143" t="s">
        <v>12</v>
      </c>
      <c r="H1605" s="144">
        <v>0.1239</v>
      </c>
      <c r="I1605" s="145">
        <v>5.7</v>
      </c>
      <c r="J1605" s="145">
        <v>0.7</v>
      </c>
    </row>
    <row r="1606" spans="1:10" ht="38.25" x14ac:dyDescent="0.25">
      <c r="A1606" s="154" t="s">
        <v>949</v>
      </c>
      <c r="B1606" s="142" t="s">
        <v>2396</v>
      </c>
      <c r="C1606" s="154" t="s">
        <v>8</v>
      </c>
      <c r="D1606" s="154" t="s">
        <v>424</v>
      </c>
      <c r="E1606" s="188" t="s">
        <v>1801</v>
      </c>
      <c r="F1606" s="188"/>
      <c r="G1606" s="143" t="s">
        <v>198</v>
      </c>
      <c r="H1606" s="144">
        <v>0.23230000000000001</v>
      </c>
      <c r="I1606" s="145">
        <v>6.3</v>
      </c>
      <c r="J1606" s="145">
        <v>1.46</v>
      </c>
    </row>
    <row r="1607" spans="1:10" ht="25.5" x14ac:dyDescent="0.25">
      <c r="A1607" s="154" t="s">
        <v>949</v>
      </c>
      <c r="B1607" s="142" t="s">
        <v>2393</v>
      </c>
      <c r="C1607" s="154" t="s">
        <v>8</v>
      </c>
      <c r="D1607" s="154" t="s">
        <v>420</v>
      </c>
      <c r="E1607" s="188" t="s">
        <v>1801</v>
      </c>
      <c r="F1607" s="188"/>
      <c r="G1607" s="143" t="s">
        <v>198</v>
      </c>
      <c r="H1607" s="144">
        <v>9.9949999999999997E-2</v>
      </c>
      <c r="I1607" s="145">
        <v>40.81</v>
      </c>
      <c r="J1607" s="145">
        <v>4.07</v>
      </c>
    </row>
    <row r="1608" spans="1:10" ht="38.25" x14ac:dyDescent="0.25">
      <c r="A1608" s="154" t="s">
        <v>949</v>
      </c>
      <c r="B1608" s="142" t="s">
        <v>2394</v>
      </c>
      <c r="C1608" s="154" t="s">
        <v>8</v>
      </c>
      <c r="D1608" s="154" t="s">
        <v>434</v>
      </c>
      <c r="E1608" s="188" t="s">
        <v>1801</v>
      </c>
      <c r="F1608" s="188"/>
      <c r="G1608" s="143" t="s">
        <v>198</v>
      </c>
      <c r="H1608" s="144">
        <v>9.9500000000000005E-2</v>
      </c>
      <c r="I1608" s="145">
        <v>4.9400000000000004</v>
      </c>
      <c r="J1608" s="145">
        <v>0.49</v>
      </c>
    </row>
    <row r="1609" spans="1:10" x14ac:dyDescent="0.25">
      <c r="A1609" s="156"/>
      <c r="B1609" s="156"/>
      <c r="C1609" s="156"/>
      <c r="D1609" s="156"/>
      <c r="E1609" s="156" t="s">
        <v>1792</v>
      </c>
      <c r="F1609" s="146">
        <v>19.190000000000001</v>
      </c>
      <c r="G1609" s="156" t="s">
        <v>1793</v>
      </c>
      <c r="H1609" s="146">
        <v>0</v>
      </c>
      <c r="I1609" s="156" t="s">
        <v>1794</v>
      </c>
      <c r="J1609" s="146">
        <v>19.190000000000001</v>
      </c>
    </row>
    <row r="1610" spans="1:10" ht="13.5" thickBot="1" x14ac:dyDescent="0.3">
      <c r="A1610" s="156"/>
      <c r="B1610" s="156"/>
      <c r="C1610" s="156"/>
      <c r="D1610" s="156"/>
      <c r="E1610" s="156" t="s">
        <v>1795</v>
      </c>
      <c r="F1610" s="146">
        <v>0</v>
      </c>
      <c r="G1610" s="156"/>
      <c r="H1610" s="181" t="s">
        <v>1796</v>
      </c>
      <c r="I1610" s="181"/>
      <c r="J1610" s="146">
        <v>72.73</v>
      </c>
    </row>
    <row r="1611" spans="1:10" ht="13.5" thickTop="1" x14ac:dyDescent="0.25">
      <c r="A1611" s="147"/>
      <c r="B1611" s="147"/>
      <c r="C1611" s="147"/>
      <c r="D1611" s="147"/>
      <c r="E1611" s="147"/>
      <c r="F1611" s="147"/>
      <c r="G1611" s="147"/>
      <c r="H1611" s="147"/>
      <c r="I1611" s="147"/>
      <c r="J1611" s="147"/>
    </row>
    <row r="1612" spans="1:10" x14ac:dyDescent="0.25">
      <c r="A1612" s="157" t="s">
        <v>2397</v>
      </c>
      <c r="B1612" s="152" t="s">
        <v>1775</v>
      </c>
      <c r="C1612" s="157" t="s">
        <v>1776</v>
      </c>
      <c r="D1612" s="157" t="s">
        <v>1777</v>
      </c>
      <c r="E1612" s="186" t="s">
        <v>1778</v>
      </c>
      <c r="F1612" s="186"/>
      <c r="G1612" s="153" t="s">
        <v>1779</v>
      </c>
      <c r="H1612" s="152" t="s">
        <v>1780</v>
      </c>
      <c r="I1612" s="152" t="s">
        <v>1781</v>
      </c>
      <c r="J1612" s="152" t="s">
        <v>89</v>
      </c>
    </row>
    <row r="1613" spans="1:10" ht="63.75" x14ac:dyDescent="0.25">
      <c r="A1613" s="158" t="s">
        <v>1461</v>
      </c>
      <c r="B1613" s="138" t="s">
        <v>1640</v>
      </c>
      <c r="C1613" s="158" t="s">
        <v>8</v>
      </c>
      <c r="D1613" s="158" t="s">
        <v>153</v>
      </c>
      <c r="E1613" s="187" t="s">
        <v>1801</v>
      </c>
      <c r="F1613" s="187"/>
      <c r="G1613" s="139" t="s">
        <v>198</v>
      </c>
      <c r="H1613" s="140">
        <v>1</v>
      </c>
      <c r="I1613" s="141">
        <v>91.51</v>
      </c>
      <c r="J1613" s="141">
        <v>91.51</v>
      </c>
    </row>
    <row r="1614" spans="1:10" ht="38.25" x14ac:dyDescent="0.25">
      <c r="A1614" s="154" t="s">
        <v>949</v>
      </c>
      <c r="B1614" s="142" t="s">
        <v>2335</v>
      </c>
      <c r="C1614" s="154" t="s">
        <v>8</v>
      </c>
      <c r="D1614" s="154" t="s">
        <v>190</v>
      </c>
      <c r="E1614" s="188" t="s">
        <v>1784</v>
      </c>
      <c r="F1614" s="188"/>
      <c r="G1614" s="143" t="s">
        <v>65</v>
      </c>
      <c r="H1614" s="144">
        <v>0.38</v>
      </c>
      <c r="I1614" s="145">
        <v>17.329999999999998</v>
      </c>
      <c r="J1614" s="145">
        <v>6.58</v>
      </c>
    </row>
    <row r="1615" spans="1:10" ht="25.5" x14ac:dyDescent="0.25">
      <c r="A1615" s="154" t="s">
        <v>949</v>
      </c>
      <c r="B1615" s="142" t="s">
        <v>2336</v>
      </c>
      <c r="C1615" s="154" t="s">
        <v>8</v>
      </c>
      <c r="D1615" s="154" t="s">
        <v>191</v>
      </c>
      <c r="E1615" s="188" t="s">
        <v>1784</v>
      </c>
      <c r="F1615" s="188"/>
      <c r="G1615" s="143" t="s">
        <v>65</v>
      </c>
      <c r="H1615" s="144">
        <v>0.38</v>
      </c>
      <c r="I1615" s="145">
        <v>21.03</v>
      </c>
      <c r="J1615" s="145">
        <v>7.99</v>
      </c>
    </row>
    <row r="1616" spans="1:10" ht="25.5" x14ac:dyDescent="0.25">
      <c r="A1616" s="155" t="s">
        <v>950</v>
      </c>
      <c r="B1616" s="148" t="s">
        <v>2398</v>
      </c>
      <c r="C1616" s="155" t="s">
        <v>8</v>
      </c>
      <c r="D1616" s="155" t="s">
        <v>487</v>
      </c>
      <c r="E1616" s="185" t="s">
        <v>1808</v>
      </c>
      <c r="F1616" s="185"/>
      <c r="G1616" s="149" t="s">
        <v>198</v>
      </c>
      <c r="H1616" s="150">
        <v>1.4800000000000001E-2</v>
      </c>
      <c r="I1616" s="151">
        <v>76.94</v>
      </c>
      <c r="J1616" s="151">
        <v>1.1299999999999999</v>
      </c>
    </row>
    <row r="1617" spans="1:10" ht="25.5" x14ac:dyDescent="0.25">
      <c r="A1617" s="155" t="s">
        <v>950</v>
      </c>
      <c r="B1617" s="148" t="s">
        <v>2399</v>
      </c>
      <c r="C1617" s="155" t="s">
        <v>8</v>
      </c>
      <c r="D1617" s="155" t="s">
        <v>488</v>
      </c>
      <c r="E1617" s="185" t="s">
        <v>1808</v>
      </c>
      <c r="F1617" s="185"/>
      <c r="G1617" s="149" t="s">
        <v>198</v>
      </c>
      <c r="H1617" s="150">
        <v>1</v>
      </c>
      <c r="I1617" s="151">
        <v>4.0199999999999996</v>
      </c>
      <c r="J1617" s="151">
        <v>4.0199999999999996</v>
      </c>
    </row>
    <row r="1618" spans="1:10" ht="25.5" x14ac:dyDescent="0.25">
      <c r="A1618" s="155" t="s">
        <v>950</v>
      </c>
      <c r="B1618" s="148" t="s">
        <v>2400</v>
      </c>
      <c r="C1618" s="155" t="s">
        <v>8</v>
      </c>
      <c r="D1618" s="155" t="s">
        <v>517</v>
      </c>
      <c r="E1618" s="185" t="s">
        <v>1808</v>
      </c>
      <c r="F1618" s="185"/>
      <c r="G1618" s="149" t="s">
        <v>198</v>
      </c>
      <c r="H1618" s="150">
        <v>1</v>
      </c>
      <c r="I1618" s="151">
        <v>68.760000000000005</v>
      </c>
      <c r="J1618" s="151">
        <v>68.760000000000005</v>
      </c>
    </row>
    <row r="1619" spans="1:10" x14ac:dyDescent="0.25">
      <c r="A1619" s="155" t="s">
        <v>950</v>
      </c>
      <c r="B1619" s="148" t="s">
        <v>2401</v>
      </c>
      <c r="C1619" s="155" t="s">
        <v>8</v>
      </c>
      <c r="D1619" s="155" t="s">
        <v>570</v>
      </c>
      <c r="E1619" s="185" t="s">
        <v>1808</v>
      </c>
      <c r="F1619" s="185"/>
      <c r="G1619" s="149" t="s">
        <v>198</v>
      </c>
      <c r="H1619" s="150">
        <v>5.7000000000000002E-2</v>
      </c>
      <c r="I1619" s="151">
        <v>2.2000000000000002</v>
      </c>
      <c r="J1619" s="151">
        <v>0.12</v>
      </c>
    </row>
    <row r="1620" spans="1:10" ht="51" x14ac:dyDescent="0.25">
      <c r="A1620" s="155" t="s">
        <v>950</v>
      </c>
      <c r="B1620" s="148" t="s">
        <v>1963</v>
      </c>
      <c r="C1620" s="155" t="s">
        <v>8</v>
      </c>
      <c r="D1620" s="155" t="s">
        <v>589</v>
      </c>
      <c r="E1620" s="185" t="s">
        <v>1808</v>
      </c>
      <c r="F1620" s="185"/>
      <c r="G1620" s="149" t="s">
        <v>198</v>
      </c>
      <c r="H1620" s="150">
        <v>0.03</v>
      </c>
      <c r="I1620" s="151">
        <v>31.75</v>
      </c>
      <c r="J1620" s="151">
        <v>0.95</v>
      </c>
    </row>
    <row r="1621" spans="1:10" ht="25.5" x14ac:dyDescent="0.25">
      <c r="A1621" s="155" t="s">
        <v>950</v>
      </c>
      <c r="B1621" s="148" t="s">
        <v>2402</v>
      </c>
      <c r="C1621" s="155" t="s">
        <v>8</v>
      </c>
      <c r="D1621" s="155" t="s">
        <v>623</v>
      </c>
      <c r="E1621" s="185" t="s">
        <v>1808</v>
      </c>
      <c r="F1621" s="185"/>
      <c r="G1621" s="149" t="s">
        <v>198</v>
      </c>
      <c r="H1621" s="150">
        <v>2.2499999999999999E-2</v>
      </c>
      <c r="I1621" s="151">
        <v>87.17</v>
      </c>
      <c r="J1621" s="151">
        <v>1.96</v>
      </c>
    </row>
    <row r="1622" spans="1:10" x14ac:dyDescent="0.25">
      <c r="A1622" s="156"/>
      <c r="B1622" s="156"/>
      <c r="C1622" s="156"/>
      <c r="D1622" s="156"/>
      <c r="E1622" s="156" t="s">
        <v>1792</v>
      </c>
      <c r="F1622" s="146">
        <v>11.28</v>
      </c>
      <c r="G1622" s="156" t="s">
        <v>1793</v>
      </c>
      <c r="H1622" s="146">
        <v>0</v>
      </c>
      <c r="I1622" s="156" t="s">
        <v>1794</v>
      </c>
      <c r="J1622" s="146">
        <v>11.28</v>
      </c>
    </row>
    <row r="1623" spans="1:10" ht="13.5" thickBot="1" x14ac:dyDescent="0.3">
      <c r="A1623" s="156"/>
      <c r="B1623" s="156"/>
      <c r="C1623" s="156"/>
      <c r="D1623" s="156"/>
      <c r="E1623" s="156" t="s">
        <v>1795</v>
      </c>
      <c r="F1623" s="146">
        <v>0</v>
      </c>
      <c r="G1623" s="156"/>
      <c r="H1623" s="181" t="s">
        <v>1796</v>
      </c>
      <c r="I1623" s="181"/>
      <c r="J1623" s="146">
        <v>91.51</v>
      </c>
    </row>
    <row r="1624" spans="1:10" ht="13.5" thickTop="1" x14ac:dyDescent="0.25">
      <c r="A1624" s="147"/>
      <c r="B1624" s="147"/>
      <c r="C1624" s="147"/>
      <c r="D1624" s="147"/>
      <c r="E1624" s="147"/>
      <c r="F1624" s="147"/>
      <c r="G1624" s="147"/>
      <c r="H1624" s="147"/>
      <c r="I1624" s="147"/>
      <c r="J1624" s="147"/>
    </row>
    <row r="1625" spans="1:10" x14ac:dyDescent="0.25">
      <c r="A1625" s="157" t="s">
        <v>2403</v>
      </c>
      <c r="B1625" s="152" t="s">
        <v>1775</v>
      </c>
      <c r="C1625" s="157" t="s">
        <v>1776</v>
      </c>
      <c r="D1625" s="157" t="s">
        <v>1777</v>
      </c>
      <c r="E1625" s="186" t="s">
        <v>1778</v>
      </c>
      <c r="F1625" s="186"/>
      <c r="G1625" s="153" t="s">
        <v>1779</v>
      </c>
      <c r="H1625" s="152" t="s">
        <v>1780</v>
      </c>
      <c r="I1625" s="152" t="s">
        <v>1781</v>
      </c>
      <c r="J1625" s="152" t="s">
        <v>89</v>
      </c>
    </row>
    <row r="1626" spans="1:10" ht="63.75" x14ac:dyDescent="0.25">
      <c r="A1626" s="158" t="s">
        <v>1461</v>
      </c>
      <c r="B1626" s="138" t="s">
        <v>1641</v>
      </c>
      <c r="C1626" s="158" t="s">
        <v>8</v>
      </c>
      <c r="D1626" s="158" t="s">
        <v>204</v>
      </c>
      <c r="E1626" s="187" t="s">
        <v>1801</v>
      </c>
      <c r="F1626" s="187"/>
      <c r="G1626" s="139" t="s">
        <v>198</v>
      </c>
      <c r="H1626" s="140">
        <v>1</v>
      </c>
      <c r="I1626" s="141">
        <v>15.76</v>
      </c>
      <c r="J1626" s="141">
        <v>15.76</v>
      </c>
    </row>
    <row r="1627" spans="1:10" ht="38.25" x14ac:dyDescent="0.25">
      <c r="A1627" s="154" t="s">
        <v>949</v>
      </c>
      <c r="B1627" s="142" t="s">
        <v>2335</v>
      </c>
      <c r="C1627" s="154" t="s">
        <v>8</v>
      </c>
      <c r="D1627" s="154" t="s">
        <v>190</v>
      </c>
      <c r="E1627" s="188" t="s">
        <v>1784</v>
      </c>
      <c r="F1627" s="188"/>
      <c r="G1627" s="143" t="s">
        <v>65</v>
      </c>
      <c r="H1627" s="144">
        <v>7.0000000000000007E-2</v>
      </c>
      <c r="I1627" s="145">
        <v>17.329999999999998</v>
      </c>
      <c r="J1627" s="145">
        <v>1.21</v>
      </c>
    </row>
    <row r="1628" spans="1:10" ht="25.5" x14ac:dyDescent="0.25">
      <c r="A1628" s="154" t="s">
        <v>949</v>
      </c>
      <c r="B1628" s="142" t="s">
        <v>2336</v>
      </c>
      <c r="C1628" s="154" t="s">
        <v>8</v>
      </c>
      <c r="D1628" s="154" t="s">
        <v>191</v>
      </c>
      <c r="E1628" s="188" t="s">
        <v>1784</v>
      </c>
      <c r="F1628" s="188"/>
      <c r="G1628" s="143" t="s">
        <v>65</v>
      </c>
      <c r="H1628" s="144">
        <v>7.0000000000000007E-2</v>
      </c>
      <c r="I1628" s="145">
        <v>21.03</v>
      </c>
      <c r="J1628" s="145">
        <v>1.47</v>
      </c>
    </row>
    <row r="1629" spans="1:10" ht="25.5" x14ac:dyDescent="0.25">
      <c r="A1629" s="155" t="s">
        <v>950</v>
      </c>
      <c r="B1629" s="148" t="s">
        <v>2398</v>
      </c>
      <c r="C1629" s="155" t="s">
        <v>8</v>
      </c>
      <c r="D1629" s="155" t="s">
        <v>487</v>
      </c>
      <c r="E1629" s="185" t="s">
        <v>1808</v>
      </c>
      <c r="F1629" s="185"/>
      <c r="G1629" s="149" t="s">
        <v>198</v>
      </c>
      <c r="H1629" s="150">
        <v>4.8999999999999998E-3</v>
      </c>
      <c r="I1629" s="151">
        <v>76.94</v>
      </c>
      <c r="J1629" s="151">
        <v>0.37</v>
      </c>
    </row>
    <row r="1630" spans="1:10" x14ac:dyDescent="0.25">
      <c r="A1630" s="155" t="s">
        <v>950</v>
      </c>
      <c r="B1630" s="148" t="s">
        <v>2401</v>
      </c>
      <c r="C1630" s="155" t="s">
        <v>8</v>
      </c>
      <c r="D1630" s="155" t="s">
        <v>570</v>
      </c>
      <c r="E1630" s="185" t="s">
        <v>1808</v>
      </c>
      <c r="F1630" s="185"/>
      <c r="G1630" s="149" t="s">
        <v>198</v>
      </c>
      <c r="H1630" s="150">
        <v>1.7000000000000001E-2</v>
      </c>
      <c r="I1630" s="151">
        <v>2.2000000000000002</v>
      </c>
      <c r="J1630" s="151">
        <v>0.03</v>
      </c>
    </row>
    <row r="1631" spans="1:10" ht="25.5" x14ac:dyDescent="0.25">
      <c r="A1631" s="155" t="s">
        <v>950</v>
      </c>
      <c r="B1631" s="148" t="s">
        <v>2404</v>
      </c>
      <c r="C1631" s="155" t="s">
        <v>8</v>
      </c>
      <c r="D1631" s="155" t="s">
        <v>607</v>
      </c>
      <c r="E1631" s="185" t="s">
        <v>1808</v>
      </c>
      <c r="F1631" s="185"/>
      <c r="G1631" s="149" t="s">
        <v>198</v>
      </c>
      <c r="H1631" s="150">
        <v>1</v>
      </c>
      <c r="I1631" s="151">
        <v>12.03</v>
      </c>
      <c r="J1631" s="151">
        <v>12.03</v>
      </c>
    </row>
    <row r="1632" spans="1:10" ht="25.5" x14ac:dyDescent="0.25">
      <c r="A1632" s="155" t="s">
        <v>950</v>
      </c>
      <c r="B1632" s="148" t="s">
        <v>2402</v>
      </c>
      <c r="C1632" s="155" t="s">
        <v>8</v>
      </c>
      <c r="D1632" s="155" t="s">
        <v>623</v>
      </c>
      <c r="E1632" s="185" t="s">
        <v>1808</v>
      </c>
      <c r="F1632" s="185"/>
      <c r="G1632" s="149" t="s">
        <v>198</v>
      </c>
      <c r="H1632" s="150">
        <v>7.4999999999999997E-3</v>
      </c>
      <c r="I1632" s="151">
        <v>87.17</v>
      </c>
      <c r="J1632" s="151">
        <v>0.65</v>
      </c>
    </row>
    <row r="1633" spans="1:10" x14ac:dyDescent="0.25">
      <c r="A1633" s="156"/>
      <c r="B1633" s="156"/>
      <c r="C1633" s="156"/>
      <c r="D1633" s="156"/>
      <c r="E1633" s="156" t="s">
        <v>1792</v>
      </c>
      <c r="F1633" s="146">
        <v>2.0699999999999998</v>
      </c>
      <c r="G1633" s="156" t="s">
        <v>1793</v>
      </c>
      <c r="H1633" s="146">
        <v>0</v>
      </c>
      <c r="I1633" s="156" t="s">
        <v>1794</v>
      </c>
      <c r="J1633" s="146">
        <v>2.0699999999999998</v>
      </c>
    </row>
    <row r="1634" spans="1:10" ht="13.5" thickBot="1" x14ac:dyDescent="0.3">
      <c r="A1634" s="156"/>
      <c r="B1634" s="156"/>
      <c r="C1634" s="156"/>
      <c r="D1634" s="156"/>
      <c r="E1634" s="156" t="s">
        <v>1795</v>
      </c>
      <c r="F1634" s="146">
        <v>0</v>
      </c>
      <c r="G1634" s="156"/>
      <c r="H1634" s="181" t="s">
        <v>1796</v>
      </c>
      <c r="I1634" s="181"/>
      <c r="J1634" s="146">
        <v>15.76</v>
      </c>
    </row>
    <row r="1635" spans="1:10" ht="13.5" thickTop="1" x14ac:dyDescent="0.25">
      <c r="A1635" s="147"/>
      <c r="B1635" s="147"/>
      <c r="C1635" s="147"/>
      <c r="D1635" s="147"/>
      <c r="E1635" s="147"/>
      <c r="F1635" s="147"/>
      <c r="G1635" s="147"/>
      <c r="H1635" s="147"/>
      <c r="I1635" s="147"/>
      <c r="J1635" s="147"/>
    </row>
    <row r="1636" spans="1:10" x14ac:dyDescent="0.25">
      <c r="A1636" s="157" t="s">
        <v>2405</v>
      </c>
      <c r="B1636" s="152" t="s">
        <v>1775</v>
      </c>
      <c r="C1636" s="157" t="s">
        <v>1776</v>
      </c>
      <c r="D1636" s="157" t="s">
        <v>1777</v>
      </c>
      <c r="E1636" s="186" t="s">
        <v>1778</v>
      </c>
      <c r="F1636" s="186"/>
      <c r="G1636" s="153" t="s">
        <v>1779</v>
      </c>
      <c r="H1636" s="152" t="s">
        <v>1780</v>
      </c>
      <c r="I1636" s="152" t="s">
        <v>1781</v>
      </c>
      <c r="J1636" s="152" t="s">
        <v>89</v>
      </c>
    </row>
    <row r="1637" spans="1:10" ht="38.25" x14ac:dyDescent="0.25">
      <c r="A1637" s="158" t="s">
        <v>1461</v>
      </c>
      <c r="B1637" s="138" t="s">
        <v>1642</v>
      </c>
      <c r="C1637" s="158" t="s">
        <v>8</v>
      </c>
      <c r="D1637" s="158" t="s">
        <v>704</v>
      </c>
      <c r="E1637" s="187" t="s">
        <v>1801</v>
      </c>
      <c r="F1637" s="187"/>
      <c r="G1637" s="139" t="s">
        <v>198</v>
      </c>
      <c r="H1637" s="140">
        <v>1</v>
      </c>
      <c r="I1637" s="141">
        <v>13.36</v>
      </c>
      <c r="J1637" s="141">
        <v>13.36</v>
      </c>
    </row>
    <row r="1638" spans="1:10" ht="25.5" x14ac:dyDescent="0.25">
      <c r="A1638" s="154" t="s">
        <v>949</v>
      </c>
      <c r="B1638" s="142" t="s">
        <v>2336</v>
      </c>
      <c r="C1638" s="154" t="s">
        <v>8</v>
      </c>
      <c r="D1638" s="154" t="s">
        <v>191</v>
      </c>
      <c r="E1638" s="188" t="s">
        <v>1784</v>
      </c>
      <c r="F1638" s="188"/>
      <c r="G1638" s="143" t="s">
        <v>65</v>
      </c>
      <c r="H1638" s="144">
        <v>8.4500000000000006E-2</v>
      </c>
      <c r="I1638" s="145">
        <v>21.03</v>
      </c>
      <c r="J1638" s="145">
        <v>1.77</v>
      </c>
    </row>
    <row r="1639" spans="1:10" ht="25.5" x14ac:dyDescent="0.25">
      <c r="A1639" s="154" t="s">
        <v>949</v>
      </c>
      <c r="B1639" s="142" t="s">
        <v>1827</v>
      </c>
      <c r="C1639" s="154" t="s">
        <v>8</v>
      </c>
      <c r="D1639" s="154" t="s">
        <v>66</v>
      </c>
      <c r="E1639" s="188" t="s">
        <v>1784</v>
      </c>
      <c r="F1639" s="188"/>
      <c r="G1639" s="143" t="s">
        <v>65</v>
      </c>
      <c r="H1639" s="144">
        <v>2.6599999999999999E-2</v>
      </c>
      <c r="I1639" s="145">
        <v>16.829999999999998</v>
      </c>
      <c r="J1639" s="145">
        <v>0.44</v>
      </c>
    </row>
    <row r="1640" spans="1:10" ht="25.5" x14ac:dyDescent="0.25">
      <c r="A1640" s="155" t="s">
        <v>950</v>
      </c>
      <c r="B1640" s="148" t="s">
        <v>2345</v>
      </c>
      <c r="C1640" s="155" t="s">
        <v>8</v>
      </c>
      <c r="D1640" s="155" t="s">
        <v>557</v>
      </c>
      <c r="E1640" s="185" t="s">
        <v>1808</v>
      </c>
      <c r="F1640" s="185"/>
      <c r="G1640" s="149" t="s">
        <v>198</v>
      </c>
      <c r="H1640" s="150">
        <v>3.32E-2</v>
      </c>
      <c r="I1640" s="151">
        <v>5</v>
      </c>
      <c r="J1640" s="151">
        <v>0.16</v>
      </c>
    </row>
    <row r="1641" spans="1:10" ht="25.5" x14ac:dyDescent="0.25">
      <c r="A1641" s="155" t="s">
        <v>950</v>
      </c>
      <c r="B1641" s="148" t="s">
        <v>2406</v>
      </c>
      <c r="C1641" s="155" t="s">
        <v>8</v>
      </c>
      <c r="D1641" s="155" t="s">
        <v>619</v>
      </c>
      <c r="E1641" s="185" t="s">
        <v>1808</v>
      </c>
      <c r="F1641" s="185"/>
      <c r="G1641" s="149" t="s">
        <v>198</v>
      </c>
      <c r="H1641" s="150">
        <v>1</v>
      </c>
      <c r="I1641" s="151">
        <v>10.99</v>
      </c>
      <c r="J1641" s="151">
        <v>10.99</v>
      </c>
    </row>
    <row r="1642" spans="1:10" x14ac:dyDescent="0.25">
      <c r="A1642" s="156"/>
      <c r="B1642" s="156"/>
      <c r="C1642" s="156"/>
      <c r="D1642" s="156"/>
      <c r="E1642" s="156" t="s">
        <v>1792</v>
      </c>
      <c r="F1642" s="146">
        <v>1.73</v>
      </c>
      <c r="G1642" s="156" t="s">
        <v>1793</v>
      </c>
      <c r="H1642" s="146">
        <v>0</v>
      </c>
      <c r="I1642" s="156" t="s">
        <v>1794</v>
      </c>
      <c r="J1642" s="146">
        <v>1.73</v>
      </c>
    </row>
    <row r="1643" spans="1:10" ht="13.5" thickBot="1" x14ac:dyDescent="0.3">
      <c r="A1643" s="156"/>
      <c r="B1643" s="156"/>
      <c r="C1643" s="156"/>
      <c r="D1643" s="156"/>
      <c r="E1643" s="156" t="s">
        <v>1795</v>
      </c>
      <c r="F1643" s="146">
        <v>0</v>
      </c>
      <c r="G1643" s="156"/>
      <c r="H1643" s="181" t="s">
        <v>1796</v>
      </c>
      <c r="I1643" s="181"/>
      <c r="J1643" s="146">
        <v>13.36</v>
      </c>
    </row>
    <row r="1644" spans="1:10" ht="13.5" thickTop="1" x14ac:dyDescent="0.25">
      <c r="A1644" s="147"/>
      <c r="B1644" s="147"/>
      <c r="C1644" s="147"/>
      <c r="D1644" s="147"/>
      <c r="E1644" s="147"/>
      <c r="F1644" s="147"/>
      <c r="G1644" s="147"/>
      <c r="H1644" s="147"/>
      <c r="I1644" s="147"/>
      <c r="J1644" s="147"/>
    </row>
    <row r="1645" spans="1:10" x14ac:dyDescent="0.25">
      <c r="A1645" s="157" t="s">
        <v>2407</v>
      </c>
      <c r="B1645" s="152" t="s">
        <v>1775</v>
      </c>
      <c r="C1645" s="157" t="s">
        <v>1776</v>
      </c>
      <c r="D1645" s="157" t="s">
        <v>1777</v>
      </c>
      <c r="E1645" s="186" t="s">
        <v>1778</v>
      </c>
      <c r="F1645" s="186"/>
      <c r="G1645" s="153" t="s">
        <v>1779</v>
      </c>
      <c r="H1645" s="152" t="s">
        <v>1780</v>
      </c>
      <c r="I1645" s="152" t="s">
        <v>1781</v>
      </c>
      <c r="J1645" s="152" t="s">
        <v>89</v>
      </c>
    </row>
    <row r="1646" spans="1:10" ht="38.25" x14ac:dyDescent="0.25">
      <c r="A1646" s="158" t="s">
        <v>1461</v>
      </c>
      <c r="B1646" s="138" t="s">
        <v>1643</v>
      </c>
      <c r="C1646" s="158" t="s">
        <v>8</v>
      </c>
      <c r="D1646" s="158" t="s">
        <v>703</v>
      </c>
      <c r="E1646" s="187" t="s">
        <v>1801</v>
      </c>
      <c r="F1646" s="187"/>
      <c r="G1646" s="139" t="s">
        <v>198</v>
      </c>
      <c r="H1646" s="140">
        <v>1</v>
      </c>
      <c r="I1646" s="141">
        <v>23.49</v>
      </c>
      <c r="J1646" s="141">
        <v>23.49</v>
      </c>
    </row>
    <row r="1647" spans="1:10" ht="25.5" x14ac:dyDescent="0.25">
      <c r="A1647" s="154" t="s">
        <v>949</v>
      </c>
      <c r="B1647" s="142" t="s">
        <v>2336</v>
      </c>
      <c r="C1647" s="154" t="s">
        <v>8</v>
      </c>
      <c r="D1647" s="154" t="s">
        <v>191</v>
      </c>
      <c r="E1647" s="188" t="s">
        <v>1784</v>
      </c>
      <c r="F1647" s="188"/>
      <c r="G1647" s="143" t="s">
        <v>65</v>
      </c>
      <c r="H1647" s="144">
        <v>0.1356</v>
      </c>
      <c r="I1647" s="145">
        <v>21.03</v>
      </c>
      <c r="J1647" s="145">
        <v>2.85</v>
      </c>
    </row>
    <row r="1648" spans="1:10" ht="25.5" x14ac:dyDescent="0.25">
      <c r="A1648" s="154" t="s">
        <v>949</v>
      </c>
      <c r="B1648" s="142" t="s">
        <v>1827</v>
      </c>
      <c r="C1648" s="154" t="s">
        <v>8</v>
      </c>
      <c r="D1648" s="154" t="s">
        <v>66</v>
      </c>
      <c r="E1648" s="188" t="s">
        <v>1784</v>
      </c>
      <c r="F1648" s="188"/>
      <c r="G1648" s="143" t="s">
        <v>65</v>
      </c>
      <c r="H1648" s="144">
        <v>4.2700000000000002E-2</v>
      </c>
      <c r="I1648" s="145">
        <v>16.829999999999998</v>
      </c>
      <c r="J1648" s="145">
        <v>0.71</v>
      </c>
    </row>
    <row r="1649" spans="1:10" ht="25.5" x14ac:dyDescent="0.25">
      <c r="A1649" s="155" t="s">
        <v>950</v>
      </c>
      <c r="B1649" s="148" t="s">
        <v>2345</v>
      </c>
      <c r="C1649" s="155" t="s">
        <v>8</v>
      </c>
      <c r="D1649" s="155" t="s">
        <v>557</v>
      </c>
      <c r="E1649" s="185" t="s">
        <v>1808</v>
      </c>
      <c r="F1649" s="185"/>
      <c r="G1649" s="149" t="s">
        <v>198</v>
      </c>
      <c r="H1649" s="150">
        <v>4.2000000000000003E-2</v>
      </c>
      <c r="I1649" s="151">
        <v>5</v>
      </c>
      <c r="J1649" s="151">
        <v>0.21</v>
      </c>
    </row>
    <row r="1650" spans="1:10" ht="25.5" x14ac:dyDescent="0.25">
      <c r="A1650" s="155" t="s">
        <v>950</v>
      </c>
      <c r="B1650" s="148" t="s">
        <v>2408</v>
      </c>
      <c r="C1650" s="155" t="s">
        <v>8</v>
      </c>
      <c r="D1650" s="155" t="s">
        <v>620</v>
      </c>
      <c r="E1650" s="185" t="s">
        <v>1808</v>
      </c>
      <c r="F1650" s="185"/>
      <c r="G1650" s="149" t="s">
        <v>198</v>
      </c>
      <c r="H1650" s="150">
        <v>1</v>
      </c>
      <c r="I1650" s="151">
        <v>19.72</v>
      </c>
      <c r="J1650" s="151">
        <v>19.72</v>
      </c>
    </row>
    <row r="1651" spans="1:10" x14ac:dyDescent="0.25">
      <c r="A1651" s="156"/>
      <c r="B1651" s="156"/>
      <c r="C1651" s="156"/>
      <c r="D1651" s="156"/>
      <c r="E1651" s="156" t="s">
        <v>1792</v>
      </c>
      <c r="F1651" s="146">
        <v>2.77</v>
      </c>
      <c r="G1651" s="156" t="s">
        <v>1793</v>
      </c>
      <c r="H1651" s="146">
        <v>0</v>
      </c>
      <c r="I1651" s="156" t="s">
        <v>1794</v>
      </c>
      <c r="J1651" s="146">
        <v>2.77</v>
      </c>
    </row>
    <row r="1652" spans="1:10" ht="13.5" thickBot="1" x14ac:dyDescent="0.3">
      <c r="A1652" s="156"/>
      <c r="B1652" s="156"/>
      <c r="C1652" s="156"/>
      <c r="D1652" s="156"/>
      <c r="E1652" s="156" t="s">
        <v>1795</v>
      </c>
      <c r="F1652" s="146">
        <v>0</v>
      </c>
      <c r="G1652" s="156"/>
      <c r="H1652" s="181" t="s">
        <v>1796</v>
      </c>
      <c r="I1652" s="181"/>
      <c r="J1652" s="146">
        <v>23.49</v>
      </c>
    </row>
    <row r="1653" spans="1:10" ht="13.5" thickTop="1" x14ac:dyDescent="0.25">
      <c r="A1653" s="147"/>
      <c r="B1653" s="147"/>
      <c r="C1653" s="147"/>
      <c r="D1653" s="147"/>
      <c r="E1653" s="147"/>
      <c r="F1653" s="147"/>
      <c r="G1653" s="147"/>
      <c r="H1653" s="147"/>
      <c r="I1653" s="147"/>
      <c r="J1653" s="147"/>
    </row>
    <row r="1654" spans="1:10" x14ac:dyDescent="0.25">
      <c r="A1654" s="157" t="s">
        <v>2409</v>
      </c>
      <c r="B1654" s="152" t="s">
        <v>1775</v>
      </c>
      <c r="C1654" s="157" t="s">
        <v>1776</v>
      </c>
      <c r="D1654" s="157" t="s">
        <v>1777</v>
      </c>
      <c r="E1654" s="186" t="s">
        <v>1778</v>
      </c>
      <c r="F1654" s="186"/>
      <c r="G1654" s="153" t="s">
        <v>1779</v>
      </c>
      <c r="H1654" s="152" t="s">
        <v>1780</v>
      </c>
      <c r="I1654" s="152" t="s">
        <v>1781</v>
      </c>
      <c r="J1654" s="152" t="s">
        <v>89</v>
      </c>
    </row>
    <row r="1655" spans="1:10" ht="51" x14ac:dyDescent="0.25">
      <c r="A1655" s="158" t="s">
        <v>1461</v>
      </c>
      <c r="B1655" s="138" t="s">
        <v>1644</v>
      </c>
      <c r="C1655" s="158" t="s">
        <v>8</v>
      </c>
      <c r="D1655" s="158" t="s">
        <v>702</v>
      </c>
      <c r="E1655" s="187" t="s">
        <v>1801</v>
      </c>
      <c r="F1655" s="187"/>
      <c r="G1655" s="139" t="s">
        <v>198</v>
      </c>
      <c r="H1655" s="140">
        <v>1</v>
      </c>
      <c r="I1655" s="141">
        <v>7.36</v>
      </c>
      <c r="J1655" s="141">
        <v>7.36</v>
      </c>
    </row>
    <row r="1656" spans="1:10" ht="25.5" x14ac:dyDescent="0.25">
      <c r="A1656" s="154" t="s">
        <v>949</v>
      </c>
      <c r="B1656" s="142" t="s">
        <v>2336</v>
      </c>
      <c r="C1656" s="154" t="s">
        <v>8</v>
      </c>
      <c r="D1656" s="154" t="s">
        <v>191</v>
      </c>
      <c r="E1656" s="188" t="s">
        <v>1784</v>
      </c>
      <c r="F1656" s="188"/>
      <c r="G1656" s="143" t="s">
        <v>65</v>
      </c>
      <c r="H1656" s="144">
        <v>0.1232</v>
      </c>
      <c r="I1656" s="145">
        <v>21.03</v>
      </c>
      <c r="J1656" s="145">
        <v>2.59</v>
      </c>
    </row>
    <row r="1657" spans="1:10" ht="25.5" x14ac:dyDescent="0.25">
      <c r="A1657" s="154" t="s">
        <v>949</v>
      </c>
      <c r="B1657" s="142" t="s">
        <v>1827</v>
      </c>
      <c r="C1657" s="154" t="s">
        <v>8</v>
      </c>
      <c r="D1657" s="154" t="s">
        <v>66</v>
      </c>
      <c r="E1657" s="188" t="s">
        <v>1784</v>
      </c>
      <c r="F1657" s="188"/>
      <c r="G1657" s="143" t="s">
        <v>65</v>
      </c>
      <c r="H1657" s="144">
        <v>3.8800000000000001E-2</v>
      </c>
      <c r="I1657" s="145">
        <v>16.829999999999998</v>
      </c>
      <c r="J1657" s="145">
        <v>0.65</v>
      </c>
    </row>
    <row r="1658" spans="1:10" ht="25.5" x14ac:dyDescent="0.25">
      <c r="A1658" s="155" t="s">
        <v>950</v>
      </c>
      <c r="B1658" s="148" t="s">
        <v>2345</v>
      </c>
      <c r="C1658" s="155" t="s">
        <v>8</v>
      </c>
      <c r="D1658" s="155" t="s">
        <v>557</v>
      </c>
      <c r="E1658" s="185" t="s">
        <v>1808</v>
      </c>
      <c r="F1658" s="185"/>
      <c r="G1658" s="149" t="s">
        <v>198</v>
      </c>
      <c r="H1658" s="150">
        <v>3.32E-2</v>
      </c>
      <c r="I1658" s="151">
        <v>5</v>
      </c>
      <c r="J1658" s="151">
        <v>0.16</v>
      </c>
    </row>
    <row r="1659" spans="1:10" ht="38.25" x14ac:dyDescent="0.25">
      <c r="A1659" s="155" t="s">
        <v>950</v>
      </c>
      <c r="B1659" s="148" t="s">
        <v>2410</v>
      </c>
      <c r="C1659" s="155" t="s">
        <v>8</v>
      </c>
      <c r="D1659" s="155" t="s">
        <v>640</v>
      </c>
      <c r="E1659" s="185" t="s">
        <v>1808</v>
      </c>
      <c r="F1659" s="185"/>
      <c r="G1659" s="149" t="s">
        <v>198</v>
      </c>
      <c r="H1659" s="150">
        <v>1</v>
      </c>
      <c r="I1659" s="151">
        <v>3.96</v>
      </c>
      <c r="J1659" s="151">
        <v>3.96</v>
      </c>
    </row>
    <row r="1660" spans="1:10" x14ac:dyDescent="0.25">
      <c r="A1660" s="156"/>
      <c r="B1660" s="156"/>
      <c r="C1660" s="156"/>
      <c r="D1660" s="156"/>
      <c r="E1660" s="156" t="s">
        <v>1792</v>
      </c>
      <c r="F1660" s="146">
        <v>2.5099999999999998</v>
      </c>
      <c r="G1660" s="156" t="s">
        <v>1793</v>
      </c>
      <c r="H1660" s="146">
        <v>0</v>
      </c>
      <c r="I1660" s="156" t="s">
        <v>1794</v>
      </c>
      <c r="J1660" s="146">
        <v>2.5099999999999998</v>
      </c>
    </row>
    <row r="1661" spans="1:10" ht="13.5" thickBot="1" x14ac:dyDescent="0.3">
      <c r="A1661" s="156"/>
      <c r="B1661" s="156"/>
      <c r="C1661" s="156"/>
      <c r="D1661" s="156"/>
      <c r="E1661" s="156" t="s">
        <v>1795</v>
      </c>
      <c r="F1661" s="146">
        <v>0</v>
      </c>
      <c r="G1661" s="156"/>
      <c r="H1661" s="181" t="s">
        <v>1796</v>
      </c>
      <c r="I1661" s="181"/>
      <c r="J1661" s="146">
        <v>7.36</v>
      </c>
    </row>
    <row r="1662" spans="1:10" ht="13.5" thickTop="1" x14ac:dyDescent="0.25">
      <c r="A1662" s="147"/>
      <c r="B1662" s="147"/>
      <c r="C1662" s="147"/>
      <c r="D1662" s="147"/>
      <c r="E1662" s="147"/>
      <c r="F1662" s="147"/>
      <c r="G1662" s="147"/>
      <c r="H1662" s="147"/>
      <c r="I1662" s="147"/>
      <c r="J1662" s="147"/>
    </row>
    <row r="1663" spans="1:10" x14ac:dyDescent="0.25">
      <c r="A1663" s="157" t="s">
        <v>2411</v>
      </c>
      <c r="B1663" s="152" t="s">
        <v>1775</v>
      </c>
      <c r="C1663" s="157" t="s">
        <v>1776</v>
      </c>
      <c r="D1663" s="157" t="s">
        <v>1777</v>
      </c>
      <c r="E1663" s="186" t="s">
        <v>1778</v>
      </c>
      <c r="F1663" s="186"/>
      <c r="G1663" s="153" t="s">
        <v>1779</v>
      </c>
      <c r="H1663" s="152" t="s">
        <v>1780</v>
      </c>
      <c r="I1663" s="152" t="s">
        <v>1781</v>
      </c>
      <c r="J1663" s="152" t="s">
        <v>89</v>
      </c>
    </row>
    <row r="1664" spans="1:10" ht="63.75" x14ac:dyDescent="0.25">
      <c r="A1664" s="158" t="s">
        <v>1461</v>
      </c>
      <c r="B1664" s="138" t="s">
        <v>1645</v>
      </c>
      <c r="C1664" s="158" t="s">
        <v>8</v>
      </c>
      <c r="D1664" s="158" t="s">
        <v>698</v>
      </c>
      <c r="E1664" s="187" t="s">
        <v>1801</v>
      </c>
      <c r="F1664" s="187"/>
      <c r="G1664" s="139" t="s">
        <v>198</v>
      </c>
      <c r="H1664" s="140">
        <v>1</v>
      </c>
      <c r="I1664" s="141">
        <v>562.32000000000005</v>
      </c>
      <c r="J1664" s="141">
        <v>562.32000000000005</v>
      </c>
    </row>
    <row r="1665" spans="1:10" ht="89.25" x14ac:dyDescent="0.25">
      <c r="A1665" s="154" t="s">
        <v>949</v>
      </c>
      <c r="B1665" s="142" t="s">
        <v>1948</v>
      </c>
      <c r="C1665" s="154" t="s">
        <v>8</v>
      </c>
      <c r="D1665" s="154" t="s">
        <v>236</v>
      </c>
      <c r="E1665" s="188" t="s">
        <v>1811</v>
      </c>
      <c r="F1665" s="188"/>
      <c r="G1665" s="143" t="s">
        <v>185</v>
      </c>
      <c r="H1665" s="144">
        <v>8.6999999999999994E-3</v>
      </c>
      <c r="I1665" s="145">
        <v>117.51</v>
      </c>
      <c r="J1665" s="145">
        <v>1.02</v>
      </c>
    </row>
    <row r="1666" spans="1:10" ht="89.25" x14ac:dyDescent="0.25">
      <c r="A1666" s="154" t="s">
        <v>949</v>
      </c>
      <c r="B1666" s="142" t="s">
        <v>1949</v>
      </c>
      <c r="C1666" s="154" t="s">
        <v>8</v>
      </c>
      <c r="D1666" s="154" t="s">
        <v>254</v>
      </c>
      <c r="E1666" s="188" t="s">
        <v>1811</v>
      </c>
      <c r="F1666" s="188"/>
      <c r="G1666" s="143" t="s">
        <v>187</v>
      </c>
      <c r="H1666" s="144">
        <v>2.9399999999999999E-2</v>
      </c>
      <c r="I1666" s="145">
        <v>42.37</v>
      </c>
      <c r="J1666" s="145">
        <v>1.24</v>
      </c>
    </row>
    <row r="1667" spans="1:10" ht="51" x14ac:dyDescent="0.25">
      <c r="A1667" s="154" t="s">
        <v>949</v>
      </c>
      <c r="B1667" s="142" t="s">
        <v>2412</v>
      </c>
      <c r="C1667" s="154" t="s">
        <v>8</v>
      </c>
      <c r="D1667" s="154" t="s">
        <v>2413</v>
      </c>
      <c r="E1667" s="188" t="s">
        <v>1815</v>
      </c>
      <c r="F1667" s="188"/>
      <c r="G1667" s="143" t="s">
        <v>951</v>
      </c>
      <c r="H1667" s="144">
        <v>7.4399999999999994E-2</v>
      </c>
      <c r="I1667" s="145">
        <v>405.57</v>
      </c>
      <c r="J1667" s="145">
        <v>30.17</v>
      </c>
    </row>
    <row r="1668" spans="1:10" ht="51" x14ac:dyDescent="0.25">
      <c r="A1668" s="154" t="s">
        <v>949</v>
      </c>
      <c r="B1668" s="142" t="s">
        <v>2414</v>
      </c>
      <c r="C1668" s="154" t="s">
        <v>8</v>
      </c>
      <c r="D1668" s="154" t="s">
        <v>293</v>
      </c>
      <c r="E1668" s="188" t="s">
        <v>1815</v>
      </c>
      <c r="F1668" s="188"/>
      <c r="G1668" s="143" t="s">
        <v>951</v>
      </c>
      <c r="H1668" s="144">
        <v>4.48E-2</v>
      </c>
      <c r="I1668" s="145">
        <v>2153.1799999999998</v>
      </c>
      <c r="J1668" s="145">
        <v>96.46</v>
      </c>
    </row>
    <row r="1669" spans="1:10" ht="38.25" x14ac:dyDescent="0.25">
      <c r="A1669" s="154" t="s">
        <v>949</v>
      </c>
      <c r="B1669" s="142" t="s">
        <v>2415</v>
      </c>
      <c r="C1669" s="154" t="s">
        <v>8</v>
      </c>
      <c r="D1669" s="154" t="s">
        <v>718</v>
      </c>
      <c r="E1669" s="188" t="s">
        <v>1860</v>
      </c>
      <c r="F1669" s="188"/>
      <c r="G1669" s="143" t="s">
        <v>763</v>
      </c>
      <c r="H1669" s="144">
        <v>0.81</v>
      </c>
      <c r="I1669" s="145">
        <v>4.8600000000000003</v>
      </c>
      <c r="J1669" s="145">
        <v>3.93</v>
      </c>
    </row>
    <row r="1670" spans="1:10" ht="63.75" x14ac:dyDescent="0.25">
      <c r="A1670" s="154" t="s">
        <v>949</v>
      </c>
      <c r="B1670" s="142" t="s">
        <v>2149</v>
      </c>
      <c r="C1670" s="154" t="s">
        <v>8</v>
      </c>
      <c r="D1670" s="154" t="s">
        <v>728</v>
      </c>
      <c r="E1670" s="188" t="s">
        <v>1784</v>
      </c>
      <c r="F1670" s="188"/>
      <c r="G1670" s="143" t="s">
        <v>951</v>
      </c>
      <c r="H1670" s="144">
        <v>1.4E-3</v>
      </c>
      <c r="I1670" s="145">
        <v>407.87</v>
      </c>
      <c r="J1670" s="145">
        <v>0.56999999999999995</v>
      </c>
    </row>
    <row r="1671" spans="1:10" ht="63.75" x14ac:dyDescent="0.25">
      <c r="A1671" s="154" t="s">
        <v>949</v>
      </c>
      <c r="B1671" s="142" t="s">
        <v>2416</v>
      </c>
      <c r="C1671" s="154" t="s">
        <v>8</v>
      </c>
      <c r="D1671" s="154" t="s">
        <v>732</v>
      </c>
      <c r="E1671" s="188" t="s">
        <v>1784</v>
      </c>
      <c r="F1671" s="188"/>
      <c r="G1671" s="143" t="s">
        <v>951</v>
      </c>
      <c r="H1671" s="144">
        <v>0.11559999999999999</v>
      </c>
      <c r="I1671" s="145">
        <v>606.25</v>
      </c>
      <c r="J1671" s="145">
        <v>70.08</v>
      </c>
    </row>
    <row r="1672" spans="1:10" ht="25.5" x14ac:dyDescent="0.25">
      <c r="A1672" s="154" t="s">
        <v>949</v>
      </c>
      <c r="B1672" s="142" t="s">
        <v>1827</v>
      </c>
      <c r="C1672" s="154" t="s">
        <v>8</v>
      </c>
      <c r="D1672" s="154" t="s">
        <v>66</v>
      </c>
      <c r="E1672" s="188" t="s">
        <v>1784</v>
      </c>
      <c r="F1672" s="188"/>
      <c r="G1672" s="143" t="s">
        <v>65</v>
      </c>
      <c r="H1672" s="144">
        <v>6.0895000000000001</v>
      </c>
      <c r="I1672" s="145">
        <v>16.829999999999998</v>
      </c>
      <c r="J1672" s="145">
        <v>102.48</v>
      </c>
    </row>
    <row r="1673" spans="1:10" ht="25.5" x14ac:dyDescent="0.25">
      <c r="A1673" s="154" t="s">
        <v>949</v>
      </c>
      <c r="B1673" s="142" t="s">
        <v>2084</v>
      </c>
      <c r="C1673" s="154" t="s">
        <v>8</v>
      </c>
      <c r="D1673" s="154" t="s">
        <v>183</v>
      </c>
      <c r="E1673" s="188" t="s">
        <v>1784</v>
      </c>
      <c r="F1673" s="188"/>
      <c r="G1673" s="143" t="s">
        <v>65</v>
      </c>
      <c r="H1673" s="144">
        <v>6.0895000000000001</v>
      </c>
      <c r="I1673" s="145">
        <v>21.1</v>
      </c>
      <c r="J1673" s="145">
        <v>128.47999999999999</v>
      </c>
    </row>
    <row r="1674" spans="1:10" ht="25.5" x14ac:dyDescent="0.25">
      <c r="A1674" s="155" t="s">
        <v>950</v>
      </c>
      <c r="B1674" s="148" t="s">
        <v>2151</v>
      </c>
      <c r="C1674" s="155" t="s">
        <v>8</v>
      </c>
      <c r="D1674" s="155" t="s">
        <v>634</v>
      </c>
      <c r="E1674" s="185" t="s">
        <v>1808</v>
      </c>
      <c r="F1674" s="185"/>
      <c r="G1674" s="149" t="s">
        <v>198</v>
      </c>
      <c r="H1674" s="150">
        <v>166.0916</v>
      </c>
      <c r="I1674" s="151">
        <v>0.77</v>
      </c>
      <c r="J1674" s="151">
        <v>127.89</v>
      </c>
    </row>
    <row r="1675" spans="1:10" x14ac:dyDescent="0.25">
      <c r="A1675" s="156"/>
      <c r="B1675" s="156"/>
      <c r="C1675" s="156"/>
      <c r="D1675" s="156"/>
      <c r="E1675" s="156" t="s">
        <v>1792</v>
      </c>
      <c r="F1675" s="146">
        <v>224.3</v>
      </c>
      <c r="G1675" s="156" t="s">
        <v>1793</v>
      </c>
      <c r="H1675" s="146">
        <v>0</v>
      </c>
      <c r="I1675" s="156" t="s">
        <v>1794</v>
      </c>
      <c r="J1675" s="146">
        <v>224.3</v>
      </c>
    </row>
    <row r="1676" spans="1:10" ht="13.5" thickBot="1" x14ac:dyDescent="0.3">
      <c r="A1676" s="156"/>
      <c r="B1676" s="156"/>
      <c r="C1676" s="156"/>
      <c r="D1676" s="156"/>
      <c r="E1676" s="156" t="s">
        <v>1795</v>
      </c>
      <c r="F1676" s="146">
        <v>0</v>
      </c>
      <c r="G1676" s="156"/>
      <c r="H1676" s="181" t="s">
        <v>1796</v>
      </c>
      <c r="I1676" s="181"/>
      <c r="J1676" s="146">
        <v>562.32000000000005</v>
      </c>
    </row>
    <row r="1677" spans="1:10" ht="13.5" thickTop="1" x14ac:dyDescent="0.25">
      <c r="A1677" s="147"/>
      <c r="B1677" s="147"/>
      <c r="C1677" s="147"/>
      <c r="D1677" s="147"/>
      <c r="E1677" s="147"/>
      <c r="F1677" s="147"/>
      <c r="G1677" s="147"/>
      <c r="H1677" s="147"/>
      <c r="I1677" s="147"/>
      <c r="J1677" s="147"/>
    </row>
    <row r="1678" spans="1:10" x14ac:dyDescent="0.25">
      <c r="A1678" s="157" t="s">
        <v>2417</v>
      </c>
      <c r="B1678" s="152" t="s">
        <v>1775</v>
      </c>
      <c r="C1678" s="157" t="s">
        <v>1776</v>
      </c>
      <c r="D1678" s="157" t="s">
        <v>1777</v>
      </c>
      <c r="E1678" s="186" t="s">
        <v>1778</v>
      </c>
      <c r="F1678" s="186"/>
      <c r="G1678" s="153" t="s">
        <v>1779</v>
      </c>
      <c r="H1678" s="152" t="s">
        <v>1780</v>
      </c>
      <c r="I1678" s="152" t="s">
        <v>1781</v>
      </c>
      <c r="J1678" s="152" t="s">
        <v>89</v>
      </c>
    </row>
    <row r="1679" spans="1:10" ht="89.25" x14ac:dyDescent="0.25">
      <c r="A1679" s="158" t="s">
        <v>1461</v>
      </c>
      <c r="B1679" s="138" t="s">
        <v>1646</v>
      </c>
      <c r="C1679" s="158" t="s">
        <v>8</v>
      </c>
      <c r="D1679" s="158" t="s">
        <v>348</v>
      </c>
      <c r="E1679" s="187" t="s">
        <v>1801</v>
      </c>
      <c r="F1679" s="187"/>
      <c r="G1679" s="139" t="s">
        <v>12</v>
      </c>
      <c r="H1679" s="140">
        <v>1</v>
      </c>
      <c r="I1679" s="141">
        <v>109.7</v>
      </c>
      <c r="J1679" s="141">
        <v>109.7</v>
      </c>
    </row>
    <row r="1680" spans="1:10" ht="51" x14ac:dyDescent="0.25">
      <c r="A1680" s="154" t="s">
        <v>949</v>
      </c>
      <c r="B1680" s="142" t="s">
        <v>2418</v>
      </c>
      <c r="C1680" s="154" t="s">
        <v>8</v>
      </c>
      <c r="D1680" s="154" t="s">
        <v>161</v>
      </c>
      <c r="E1680" s="188" t="s">
        <v>1801</v>
      </c>
      <c r="F1680" s="188"/>
      <c r="G1680" s="143" t="s">
        <v>12</v>
      </c>
      <c r="H1680" s="144">
        <v>1</v>
      </c>
      <c r="I1680" s="145">
        <v>103.1</v>
      </c>
      <c r="J1680" s="145">
        <v>103.1</v>
      </c>
    </row>
    <row r="1681" spans="1:10" ht="63.75" x14ac:dyDescent="0.25">
      <c r="A1681" s="154" t="s">
        <v>949</v>
      </c>
      <c r="B1681" s="142" t="s">
        <v>2419</v>
      </c>
      <c r="C1681" s="154" t="s">
        <v>8</v>
      </c>
      <c r="D1681" s="154" t="s">
        <v>373</v>
      </c>
      <c r="E1681" s="188" t="s">
        <v>1801</v>
      </c>
      <c r="F1681" s="188"/>
      <c r="G1681" s="143" t="s">
        <v>198</v>
      </c>
      <c r="H1681" s="144">
        <v>4.1000000000000003E-3</v>
      </c>
      <c r="I1681" s="145">
        <v>156.85</v>
      </c>
      <c r="J1681" s="145">
        <v>0.64</v>
      </c>
    </row>
    <row r="1682" spans="1:10" ht="63.75" x14ac:dyDescent="0.25">
      <c r="A1682" s="154" t="s">
        <v>949</v>
      </c>
      <c r="B1682" s="142" t="s">
        <v>2420</v>
      </c>
      <c r="C1682" s="154" t="s">
        <v>8</v>
      </c>
      <c r="D1682" s="154" t="s">
        <v>374</v>
      </c>
      <c r="E1682" s="188" t="s">
        <v>1801</v>
      </c>
      <c r="F1682" s="188"/>
      <c r="G1682" s="143" t="s">
        <v>198</v>
      </c>
      <c r="H1682" s="144">
        <v>5.1000000000000004E-3</v>
      </c>
      <c r="I1682" s="145">
        <v>128.11000000000001</v>
      </c>
      <c r="J1682" s="145">
        <v>0.65</v>
      </c>
    </row>
    <row r="1683" spans="1:10" ht="63.75" x14ac:dyDescent="0.25">
      <c r="A1683" s="154" t="s">
        <v>949</v>
      </c>
      <c r="B1683" s="142" t="s">
        <v>2421</v>
      </c>
      <c r="C1683" s="154" t="s">
        <v>8</v>
      </c>
      <c r="D1683" s="154" t="s">
        <v>379</v>
      </c>
      <c r="E1683" s="188" t="s">
        <v>1801</v>
      </c>
      <c r="F1683" s="188"/>
      <c r="G1683" s="143" t="s">
        <v>198</v>
      </c>
      <c r="H1683" s="144">
        <v>6.2600000000000003E-2</v>
      </c>
      <c r="I1683" s="145">
        <v>79.650000000000006</v>
      </c>
      <c r="J1683" s="145">
        <v>4.9800000000000004</v>
      </c>
    </row>
    <row r="1684" spans="1:10" ht="63.75" x14ac:dyDescent="0.25">
      <c r="A1684" s="154" t="s">
        <v>949</v>
      </c>
      <c r="B1684" s="142" t="s">
        <v>2395</v>
      </c>
      <c r="C1684" s="154" t="s">
        <v>8</v>
      </c>
      <c r="D1684" s="154" t="s">
        <v>431</v>
      </c>
      <c r="E1684" s="188" t="s">
        <v>1801</v>
      </c>
      <c r="F1684" s="188"/>
      <c r="G1684" s="143" t="s">
        <v>12</v>
      </c>
      <c r="H1684" s="144">
        <v>4.4299999999999999E-2</v>
      </c>
      <c r="I1684" s="145">
        <v>5.7</v>
      </c>
      <c r="J1684" s="145">
        <v>0.25</v>
      </c>
    </row>
    <row r="1685" spans="1:10" ht="25.5" x14ac:dyDescent="0.25">
      <c r="A1685" s="154" t="s">
        <v>949</v>
      </c>
      <c r="B1685" s="142" t="s">
        <v>2393</v>
      </c>
      <c r="C1685" s="154" t="s">
        <v>8</v>
      </c>
      <c r="D1685" s="154" t="s">
        <v>420</v>
      </c>
      <c r="E1685" s="188" t="s">
        <v>1801</v>
      </c>
      <c r="F1685" s="188"/>
      <c r="G1685" s="143" t="s">
        <v>198</v>
      </c>
      <c r="H1685" s="144">
        <v>2.0999999999999999E-3</v>
      </c>
      <c r="I1685" s="145">
        <v>40.81</v>
      </c>
      <c r="J1685" s="145">
        <v>0.08</v>
      </c>
    </row>
    <row r="1686" spans="1:10" x14ac:dyDescent="0.25">
      <c r="A1686" s="156"/>
      <c r="B1686" s="156"/>
      <c r="C1686" s="156"/>
      <c r="D1686" s="156"/>
      <c r="E1686" s="156" t="s">
        <v>1792</v>
      </c>
      <c r="F1686" s="146">
        <v>5.81</v>
      </c>
      <c r="G1686" s="156" t="s">
        <v>1793</v>
      </c>
      <c r="H1686" s="146">
        <v>0</v>
      </c>
      <c r="I1686" s="156" t="s">
        <v>1794</v>
      </c>
      <c r="J1686" s="146">
        <v>5.81</v>
      </c>
    </row>
    <row r="1687" spans="1:10" ht="13.5" thickBot="1" x14ac:dyDescent="0.3">
      <c r="A1687" s="156"/>
      <c r="B1687" s="156"/>
      <c r="C1687" s="156"/>
      <c r="D1687" s="156"/>
      <c r="E1687" s="156" t="s">
        <v>1795</v>
      </c>
      <c r="F1687" s="146">
        <v>0</v>
      </c>
      <c r="G1687" s="156"/>
      <c r="H1687" s="181" t="s">
        <v>1796</v>
      </c>
      <c r="I1687" s="181"/>
      <c r="J1687" s="146">
        <v>109.7</v>
      </c>
    </row>
    <row r="1688" spans="1:10" ht="13.5" thickTop="1" x14ac:dyDescent="0.25">
      <c r="A1688" s="147"/>
      <c r="B1688" s="147"/>
      <c r="C1688" s="147"/>
      <c r="D1688" s="147"/>
      <c r="E1688" s="147"/>
      <c r="F1688" s="147"/>
      <c r="G1688" s="147"/>
      <c r="H1688" s="147"/>
      <c r="I1688" s="147"/>
      <c r="J1688" s="147"/>
    </row>
    <row r="1689" spans="1:10" x14ac:dyDescent="0.25">
      <c r="A1689" s="157" t="s">
        <v>2422</v>
      </c>
      <c r="B1689" s="152" t="s">
        <v>1775</v>
      </c>
      <c r="C1689" s="157" t="s">
        <v>1776</v>
      </c>
      <c r="D1689" s="157" t="s">
        <v>1777</v>
      </c>
      <c r="E1689" s="186" t="s">
        <v>1778</v>
      </c>
      <c r="F1689" s="186"/>
      <c r="G1689" s="153" t="s">
        <v>1779</v>
      </c>
      <c r="H1689" s="152" t="s">
        <v>1780</v>
      </c>
      <c r="I1689" s="152" t="s">
        <v>1781</v>
      </c>
      <c r="J1689" s="152" t="s">
        <v>89</v>
      </c>
    </row>
    <row r="1690" spans="1:10" ht="76.5" x14ac:dyDescent="0.25">
      <c r="A1690" s="158" t="s">
        <v>1461</v>
      </c>
      <c r="B1690" s="138" t="s">
        <v>1647</v>
      </c>
      <c r="C1690" s="158" t="s">
        <v>8</v>
      </c>
      <c r="D1690" s="158" t="s">
        <v>701</v>
      </c>
      <c r="E1690" s="187" t="s">
        <v>1801</v>
      </c>
      <c r="F1690" s="187"/>
      <c r="G1690" s="139" t="s">
        <v>198</v>
      </c>
      <c r="H1690" s="140">
        <v>1</v>
      </c>
      <c r="I1690" s="141">
        <v>549.15</v>
      </c>
      <c r="J1690" s="141">
        <v>549.15</v>
      </c>
    </row>
    <row r="1691" spans="1:10" ht="89.25" x14ac:dyDescent="0.25">
      <c r="A1691" s="154" t="s">
        <v>949</v>
      </c>
      <c r="B1691" s="142" t="s">
        <v>1948</v>
      </c>
      <c r="C1691" s="154" t="s">
        <v>8</v>
      </c>
      <c r="D1691" s="154" t="s">
        <v>236</v>
      </c>
      <c r="E1691" s="188" t="s">
        <v>1811</v>
      </c>
      <c r="F1691" s="188"/>
      <c r="G1691" s="143" t="s">
        <v>185</v>
      </c>
      <c r="H1691" s="144">
        <v>8.6999999999999994E-3</v>
      </c>
      <c r="I1691" s="145">
        <v>117.51</v>
      </c>
      <c r="J1691" s="145">
        <v>1.02</v>
      </c>
    </row>
    <row r="1692" spans="1:10" ht="89.25" x14ac:dyDescent="0.25">
      <c r="A1692" s="154" t="s">
        <v>949</v>
      </c>
      <c r="B1692" s="142" t="s">
        <v>1949</v>
      </c>
      <c r="C1692" s="154" t="s">
        <v>8</v>
      </c>
      <c r="D1692" s="154" t="s">
        <v>254</v>
      </c>
      <c r="E1692" s="188" t="s">
        <v>1811</v>
      </c>
      <c r="F1692" s="188"/>
      <c r="G1692" s="143" t="s">
        <v>187</v>
      </c>
      <c r="H1692" s="144">
        <v>2.9399999999999999E-2</v>
      </c>
      <c r="I1692" s="145">
        <v>42.37</v>
      </c>
      <c r="J1692" s="145">
        <v>1.24</v>
      </c>
    </row>
    <row r="1693" spans="1:10" ht="51" x14ac:dyDescent="0.25">
      <c r="A1693" s="154" t="s">
        <v>949</v>
      </c>
      <c r="B1693" s="142" t="s">
        <v>2412</v>
      </c>
      <c r="C1693" s="154" t="s">
        <v>8</v>
      </c>
      <c r="D1693" s="154" t="s">
        <v>2413</v>
      </c>
      <c r="E1693" s="188" t="s">
        <v>1815</v>
      </c>
      <c r="F1693" s="188"/>
      <c r="G1693" s="143" t="s">
        <v>951</v>
      </c>
      <c r="H1693" s="144">
        <v>7.4399999999999994E-2</v>
      </c>
      <c r="I1693" s="145">
        <v>405.57</v>
      </c>
      <c r="J1693" s="145">
        <v>30.17</v>
      </c>
    </row>
    <row r="1694" spans="1:10" ht="51" x14ac:dyDescent="0.25">
      <c r="A1694" s="154" t="s">
        <v>949</v>
      </c>
      <c r="B1694" s="142" t="s">
        <v>2414</v>
      </c>
      <c r="C1694" s="154" t="s">
        <v>8</v>
      </c>
      <c r="D1694" s="154" t="s">
        <v>293</v>
      </c>
      <c r="E1694" s="188" t="s">
        <v>1815</v>
      </c>
      <c r="F1694" s="188"/>
      <c r="G1694" s="143" t="s">
        <v>951</v>
      </c>
      <c r="H1694" s="144">
        <v>4.48E-2</v>
      </c>
      <c r="I1694" s="145">
        <v>2153.1799999999998</v>
      </c>
      <c r="J1694" s="145">
        <v>96.46</v>
      </c>
    </row>
    <row r="1695" spans="1:10" ht="38.25" x14ac:dyDescent="0.25">
      <c r="A1695" s="154" t="s">
        <v>949</v>
      </c>
      <c r="B1695" s="142" t="s">
        <v>2415</v>
      </c>
      <c r="C1695" s="154" t="s">
        <v>8</v>
      </c>
      <c r="D1695" s="154" t="s">
        <v>718</v>
      </c>
      <c r="E1695" s="188" t="s">
        <v>1860</v>
      </c>
      <c r="F1695" s="188"/>
      <c r="G1695" s="143" t="s">
        <v>763</v>
      </c>
      <c r="H1695" s="144">
        <v>0.81</v>
      </c>
      <c r="I1695" s="145">
        <v>4.8600000000000003</v>
      </c>
      <c r="J1695" s="145">
        <v>3.93</v>
      </c>
    </row>
    <row r="1696" spans="1:10" ht="63.75" x14ac:dyDescent="0.25">
      <c r="A1696" s="154" t="s">
        <v>949</v>
      </c>
      <c r="B1696" s="142" t="s">
        <v>2149</v>
      </c>
      <c r="C1696" s="154" t="s">
        <v>8</v>
      </c>
      <c r="D1696" s="154" t="s">
        <v>728</v>
      </c>
      <c r="E1696" s="188" t="s">
        <v>1784</v>
      </c>
      <c r="F1696" s="188"/>
      <c r="G1696" s="143" t="s">
        <v>951</v>
      </c>
      <c r="H1696" s="144">
        <v>1.4E-3</v>
      </c>
      <c r="I1696" s="145">
        <v>407.87</v>
      </c>
      <c r="J1696" s="145">
        <v>0.56999999999999995</v>
      </c>
    </row>
    <row r="1697" spans="1:10" ht="51" x14ac:dyDescent="0.25">
      <c r="A1697" s="154" t="s">
        <v>949</v>
      </c>
      <c r="B1697" s="142" t="s">
        <v>2150</v>
      </c>
      <c r="C1697" s="154" t="s">
        <v>8</v>
      </c>
      <c r="D1697" s="154" t="s">
        <v>730</v>
      </c>
      <c r="E1697" s="188" t="s">
        <v>1784</v>
      </c>
      <c r="F1697" s="188"/>
      <c r="G1697" s="143" t="s">
        <v>951</v>
      </c>
      <c r="H1697" s="144">
        <v>0.11559999999999999</v>
      </c>
      <c r="I1697" s="145">
        <v>492.34</v>
      </c>
      <c r="J1697" s="145">
        <v>56.91</v>
      </c>
    </row>
    <row r="1698" spans="1:10" ht="25.5" x14ac:dyDescent="0.25">
      <c r="A1698" s="154" t="s">
        <v>949</v>
      </c>
      <c r="B1698" s="142" t="s">
        <v>2084</v>
      </c>
      <c r="C1698" s="154" t="s">
        <v>8</v>
      </c>
      <c r="D1698" s="154" t="s">
        <v>183</v>
      </c>
      <c r="E1698" s="188" t="s">
        <v>1784</v>
      </c>
      <c r="F1698" s="188"/>
      <c r="G1698" s="143" t="s">
        <v>65</v>
      </c>
      <c r="H1698" s="144">
        <v>6.0895000000000001</v>
      </c>
      <c r="I1698" s="145">
        <v>21.1</v>
      </c>
      <c r="J1698" s="145">
        <v>128.47999999999999</v>
      </c>
    </row>
    <row r="1699" spans="1:10" ht="25.5" x14ac:dyDescent="0.25">
      <c r="A1699" s="154" t="s">
        <v>949</v>
      </c>
      <c r="B1699" s="142" t="s">
        <v>1827</v>
      </c>
      <c r="C1699" s="154" t="s">
        <v>8</v>
      </c>
      <c r="D1699" s="154" t="s">
        <v>66</v>
      </c>
      <c r="E1699" s="188" t="s">
        <v>1784</v>
      </c>
      <c r="F1699" s="188"/>
      <c r="G1699" s="143" t="s">
        <v>65</v>
      </c>
      <c r="H1699" s="144">
        <v>6.0895000000000001</v>
      </c>
      <c r="I1699" s="145">
        <v>16.829999999999998</v>
      </c>
      <c r="J1699" s="145">
        <v>102.48</v>
      </c>
    </row>
    <row r="1700" spans="1:10" ht="25.5" x14ac:dyDescent="0.25">
      <c r="A1700" s="155" t="s">
        <v>950</v>
      </c>
      <c r="B1700" s="148" t="s">
        <v>2151</v>
      </c>
      <c r="C1700" s="155" t="s">
        <v>8</v>
      </c>
      <c r="D1700" s="155" t="s">
        <v>634</v>
      </c>
      <c r="E1700" s="185" t="s">
        <v>1808</v>
      </c>
      <c r="F1700" s="185"/>
      <c r="G1700" s="149" t="s">
        <v>198</v>
      </c>
      <c r="H1700" s="150">
        <v>166.0916</v>
      </c>
      <c r="I1700" s="151">
        <v>0.77</v>
      </c>
      <c r="J1700" s="151">
        <v>127.89</v>
      </c>
    </row>
    <row r="1701" spans="1:10" x14ac:dyDescent="0.25">
      <c r="A1701" s="156"/>
      <c r="B1701" s="156"/>
      <c r="C1701" s="156"/>
      <c r="D1701" s="156"/>
      <c r="E1701" s="156" t="s">
        <v>1792</v>
      </c>
      <c r="F1701" s="146">
        <v>223.86</v>
      </c>
      <c r="G1701" s="156" t="s">
        <v>1793</v>
      </c>
      <c r="H1701" s="146">
        <v>0</v>
      </c>
      <c r="I1701" s="156" t="s">
        <v>1794</v>
      </c>
      <c r="J1701" s="146">
        <v>223.86</v>
      </c>
    </row>
    <row r="1702" spans="1:10" ht="13.5" thickBot="1" x14ac:dyDescent="0.3">
      <c r="A1702" s="156"/>
      <c r="B1702" s="156"/>
      <c r="C1702" s="156"/>
      <c r="D1702" s="156"/>
      <c r="E1702" s="156" t="s">
        <v>1795</v>
      </c>
      <c r="F1702" s="146">
        <v>0</v>
      </c>
      <c r="G1702" s="156"/>
      <c r="H1702" s="181" t="s">
        <v>1796</v>
      </c>
      <c r="I1702" s="181"/>
      <c r="J1702" s="146">
        <v>549.15</v>
      </c>
    </row>
    <row r="1703" spans="1:10" ht="13.5" thickTop="1" x14ac:dyDescent="0.25">
      <c r="A1703" s="147"/>
      <c r="B1703" s="147"/>
      <c r="C1703" s="147"/>
      <c r="D1703" s="147"/>
      <c r="E1703" s="147"/>
      <c r="F1703" s="147"/>
      <c r="G1703" s="147"/>
      <c r="H1703" s="147"/>
      <c r="I1703" s="147"/>
      <c r="J1703" s="147"/>
    </row>
    <row r="1704" spans="1:10" x14ac:dyDescent="0.25">
      <c r="A1704" s="157" t="s">
        <v>2423</v>
      </c>
      <c r="B1704" s="152" t="s">
        <v>1775</v>
      </c>
      <c r="C1704" s="157" t="s">
        <v>1776</v>
      </c>
      <c r="D1704" s="157" t="s">
        <v>1777</v>
      </c>
      <c r="E1704" s="186" t="s">
        <v>1778</v>
      </c>
      <c r="F1704" s="186"/>
      <c r="G1704" s="153" t="s">
        <v>1779</v>
      </c>
      <c r="H1704" s="152" t="s">
        <v>1780</v>
      </c>
      <c r="I1704" s="152" t="s">
        <v>1781</v>
      </c>
      <c r="J1704" s="152" t="s">
        <v>89</v>
      </c>
    </row>
    <row r="1705" spans="1:10" ht="76.5" x14ac:dyDescent="0.25">
      <c r="A1705" s="158" t="s">
        <v>1461</v>
      </c>
      <c r="B1705" s="138" t="s">
        <v>1648</v>
      </c>
      <c r="C1705" s="158" t="s">
        <v>8</v>
      </c>
      <c r="D1705" s="158" t="s">
        <v>296</v>
      </c>
      <c r="E1705" s="187" t="s">
        <v>1844</v>
      </c>
      <c r="F1705" s="187"/>
      <c r="G1705" s="139" t="s">
        <v>12</v>
      </c>
      <c r="H1705" s="140">
        <v>1</v>
      </c>
      <c r="I1705" s="141">
        <v>8.76</v>
      </c>
      <c r="J1705" s="141">
        <v>8.76</v>
      </c>
    </row>
    <row r="1706" spans="1:10" ht="25.5" x14ac:dyDescent="0.25">
      <c r="A1706" s="154" t="s">
        <v>949</v>
      </c>
      <c r="B1706" s="142" t="s">
        <v>1967</v>
      </c>
      <c r="C1706" s="154" t="s">
        <v>8</v>
      </c>
      <c r="D1706" s="154" t="s">
        <v>194</v>
      </c>
      <c r="E1706" s="188" t="s">
        <v>1784</v>
      </c>
      <c r="F1706" s="188"/>
      <c r="G1706" s="143" t="s">
        <v>65</v>
      </c>
      <c r="H1706" s="144">
        <v>0.14399999999999999</v>
      </c>
      <c r="I1706" s="145">
        <v>16.84</v>
      </c>
      <c r="J1706" s="145">
        <v>2.42</v>
      </c>
    </row>
    <row r="1707" spans="1:10" ht="25.5" x14ac:dyDescent="0.25">
      <c r="A1707" s="154" t="s">
        <v>949</v>
      </c>
      <c r="B1707" s="142" t="s">
        <v>1935</v>
      </c>
      <c r="C1707" s="154" t="s">
        <v>8</v>
      </c>
      <c r="D1707" s="154" t="s">
        <v>195</v>
      </c>
      <c r="E1707" s="188" t="s">
        <v>1784</v>
      </c>
      <c r="F1707" s="188"/>
      <c r="G1707" s="143" t="s">
        <v>65</v>
      </c>
      <c r="H1707" s="144">
        <v>0.14399999999999999</v>
      </c>
      <c r="I1707" s="145">
        <v>21.87</v>
      </c>
      <c r="J1707" s="145">
        <v>3.14</v>
      </c>
    </row>
    <row r="1708" spans="1:10" ht="38.25" x14ac:dyDescent="0.25">
      <c r="A1708" s="155" t="s">
        <v>950</v>
      </c>
      <c r="B1708" s="148" t="s">
        <v>2424</v>
      </c>
      <c r="C1708" s="155" t="s">
        <v>8</v>
      </c>
      <c r="D1708" s="155" t="s">
        <v>543</v>
      </c>
      <c r="E1708" s="185" t="s">
        <v>1808</v>
      </c>
      <c r="F1708" s="185"/>
      <c r="G1708" s="149" t="s">
        <v>12</v>
      </c>
      <c r="H1708" s="150">
        <v>1.0169999999999999</v>
      </c>
      <c r="I1708" s="151">
        <v>3.15</v>
      </c>
      <c r="J1708" s="151">
        <v>3.2</v>
      </c>
    </row>
    <row r="1709" spans="1:10" x14ac:dyDescent="0.25">
      <c r="A1709" s="156"/>
      <c r="B1709" s="156"/>
      <c r="C1709" s="156"/>
      <c r="D1709" s="156"/>
      <c r="E1709" s="156" t="s">
        <v>1792</v>
      </c>
      <c r="F1709" s="146">
        <v>4.1500000000000004</v>
      </c>
      <c r="G1709" s="156" t="s">
        <v>1793</v>
      </c>
      <c r="H1709" s="146">
        <v>0</v>
      </c>
      <c r="I1709" s="156" t="s">
        <v>1794</v>
      </c>
      <c r="J1709" s="146">
        <v>4.1500000000000004</v>
      </c>
    </row>
    <row r="1710" spans="1:10" ht="13.5" thickBot="1" x14ac:dyDescent="0.3">
      <c r="A1710" s="156"/>
      <c r="B1710" s="156"/>
      <c r="C1710" s="156"/>
      <c r="D1710" s="156"/>
      <c r="E1710" s="156" t="s">
        <v>1795</v>
      </c>
      <c r="F1710" s="146">
        <v>0</v>
      </c>
      <c r="G1710" s="156"/>
      <c r="H1710" s="181" t="s">
        <v>1796</v>
      </c>
      <c r="I1710" s="181"/>
      <c r="J1710" s="146">
        <v>8.76</v>
      </c>
    </row>
    <row r="1711" spans="1:10" ht="13.5" thickTop="1" x14ac:dyDescent="0.25">
      <c r="A1711" s="147"/>
      <c r="B1711" s="147"/>
      <c r="C1711" s="147"/>
      <c r="D1711" s="147"/>
      <c r="E1711" s="147"/>
      <c r="F1711" s="147"/>
      <c r="G1711" s="147"/>
      <c r="H1711" s="147"/>
      <c r="I1711" s="147"/>
      <c r="J1711" s="147"/>
    </row>
    <row r="1712" spans="1:10" x14ac:dyDescent="0.25">
      <c r="A1712" s="157" t="s">
        <v>2425</v>
      </c>
      <c r="B1712" s="152" t="s">
        <v>1775</v>
      </c>
      <c r="C1712" s="157" t="s">
        <v>1776</v>
      </c>
      <c r="D1712" s="157" t="s">
        <v>1777</v>
      </c>
      <c r="E1712" s="186" t="s">
        <v>1778</v>
      </c>
      <c r="F1712" s="186"/>
      <c r="G1712" s="153" t="s">
        <v>1779</v>
      </c>
      <c r="H1712" s="152" t="s">
        <v>1780</v>
      </c>
      <c r="I1712" s="152" t="s">
        <v>1781</v>
      </c>
      <c r="J1712" s="152" t="s">
        <v>89</v>
      </c>
    </row>
    <row r="1713" spans="1:10" ht="76.5" x14ac:dyDescent="0.25">
      <c r="A1713" s="158" t="s">
        <v>1461</v>
      </c>
      <c r="B1713" s="138" t="s">
        <v>1649</v>
      </c>
      <c r="C1713" s="158" t="s">
        <v>8</v>
      </c>
      <c r="D1713" s="158" t="s">
        <v>297</v>
      </c>
      <c r="E1713" s="187" t="s">
        <v>1844</v>
      </c>
      <c r="F1713" s="187"/>
      <c r="G1713" s="139" t="s">
        <v>12</v>
      </c>
      <c r="H1713" s="140">
        <v>1</v>
      </c>
      <c r="I1713" s="141">
        <v>12.51</v>
      </c>
      <c r="J1713" s="141">
        <v>12.51</v>
      </c>
    </row>
    <row r="1714" spans="1:10" ht="25.5" x14ac:dyDescent="0.25">
      <c r="A1714" s="154" t="s">
        <v>949</v>
      </c>
      <c r="B1714" s="142" t="s">
        <v>1967</v>
      </c>
      <c r="C1714" s="154" t="s">
        <v>8</v>
      </c>
      <c r="D1714" s="154" t="s">
        <v>194</v>
      </c>
      <c r="E1714" s="188" t="s">
        <v>1784</v>
      </c>
      <c r="F1714" s="188"/>
      <c r="G1714" s="143" t="s">
        <v>65</v>
      </c>
      <c r="H1714" s="144">
        <v>0.16400000000000001</v>
      </c>
      <c r="I1714" s="145">
        <v>16.84</v>
      </c>
      <c r="J1714" s="145">
        <v>2.76</v>
      </c>
    </row>
    <row r="1715" spans="1:10" ht="25.5" x14ac:dyDescent="0.25">
      <c r="A1715" s="154" t="s">
        <v>949</v>
      </c>
      <c r="B1715" s="142" t="s">
        <v>1935</v>
      </c>
      <c r="C1715" s="154" t="s">
        <v>8</v>
      </c>
      <c r="D1715" s="154" t="s">
        <v>195</v>
      </c>
      <c r="E1715" s="188" t="s">
        <v>1784</v>
      </c>
      <c r="F1715" s="188"/>
      <c r="G1715" s="143" t="s">
        <v>65</v>
      </c>
      <c r="H1715" s="144">
        <v>0.16400000000000001</v>
      </c>
      <c r="I1715" s="145">
        <v>21.87</v>
      </c>
      <c r="J1715" s="145">
        <v>3.58</v>
      </c>
    </row>
    <row r="1716" spans="1:10" ht="38.25" x14ac:dyDescent="0.25">
      <c r="A1716" s="155" t="s">
        <v>950</v>
      </c>
      <c r="B1716" s="148" t="s">
        <v>2426</v>
      </c>
      <c r="C1716" s="155" t="s">
        <v>8</v>
      </c>
      <c r="D1716" s="155" t="s">
        <v>544</v>
      </c>
      <c r="E1716" s="185" t="s">
        <v>1808</v>
      </c>
      <c r="F1716" s="185"/>
      <c r="G1716" s="149" t="s">
        <v>12</v>
      </c>
      <c r="H1716" s="150">
        <v>1.0169999999999999</v>
      </c>
      <c r="I1716" s="151">
        <v>6.07</v>
      </c>
      <c r="J1716" s="151">
        <v>6.17</v>
      </c>
    </row>
    <row r="1717" spans="1:10" x14ac:dyDescent="0.25">
      <c r="A1717" s="156"/>
      <c r="B1717" s="156"/>
      <c r="C1717" s="156"/>
      <c r="D1717" s="156"/>
      <c r="E1717" s="156" t="s">
        <v>1792</v>
      </c>
      <c r="F1717" s="146">
        <v>4.72</v>
      </c>
      <c r="G1717" s="156" t="s">
        <v>1793</v>
      </c>
      <c r="H1717" s="146">
        <v>0</v>
      </c>
      <c r="I1717" s="156" t="s">
        <v>1794</v>
      </c>
      <c r="J1717" s="146">
        <v>4.72</v>
      </c>
    </row>
    <row r="1718" spans="1:10" ht="13.5" thickBot="1" x14ac:dyDescent="0.3">
      <c r="A1718" s="156"/>
      <c r="B1718" s="156"/>
      <c r="C1718" s="156"/>
      <c r="D1718" s="156"/>
      <c r="E1718" s="156" t="s">
        <v>1795</v>
      </c>
      <c r="F1718" s="146">
        <v>0</v>
      </c>
      <c r="G1718" s="156"/>
      <c r="H1718" s="181" t="s">
        <v>1796</v>
      </c>
      <c r="I1718" s="181"/>
      <c r="J1718" s="146">
        <v>12.51</v>
      </c>
    </row>
    <row r="1719" spans="1:10" ht="13.5" thickTop="1" x14ac:dyDescent="0.25">
      <c r="A1719" s="147"/>
      <c r="B1719" s="147"/>
      <c r="C1719" s="147"/>
      <c r="D1719" s="147"/>
      <c r="E1719" s="147"/>
      <c r="F1719" s="147"/>
      <c r="G1719" s="147"/>
      <c r="H1719" s="147"/>
      <c r="I1719" s="147"/>
      <c r="J1719" s="147"/>
    </row>
    <row r="1720" spans="1:10" x14ac:dyDescent="0.25">
      <c r="A1720" s="157" t="s">
        <v>2427</v>
      </c>
      <c r="B1720" s="152" t="s">
        <v>1775</v>
      </c>
      <c r="C1720" s="157" t="s">
        <v>1776</v>
      </c>
      <c r="D1720" s="157" t="s">
        <v>1777</v>
      </c>
      <c r="E1720" s="186" t="s">
        <v>1778</v>
      </c>
      <c r="F1720" s="186"/>
      <c r="G1720" s="153" t="s">
        <v>1779</v>
      </c>
      <c r="H1720" s="152" t="s">
        <v>1780</v>
      </c>
      <c r="I1720" s="152" t="s">
        <v>1781</v>
      </c>
      <c r="J1720" s="152" t="s">
        <v>89</v>
      </c>
    </row>
    <row r="1721" spans="1:10" ht="63.75" x14ac:dyDescent="0.25">
      <c r="A1721" s="158" t="s">
        <v>1461</v>
      </c>
      <c r="B1721" s="138" t="s">
        <v>1277</v>
      </c>
      <c r="C1721" s="158" t="s">
        <v>8</v>
      </c>
      <c r="D1721" s="158" t="s">
        <v>298</v>
      </c>
      <c r="E1721" s="187" t="s">
        <v>1844</v>
      </c>
      <c r="F1721" s="187"/>
      <c r="G1721" s="139" t="s">
        <v>12</v>
      </c>
      <c r="H1721" s="140">
        <v>1</v>
      </c>
      <c r="I1721" s="141">
        <v>10.36</v>
      </c>
      <c r="J1721" s="141">
        <v>10.36</v>
      </c>
    </row>
    <row r="1722" spans="1:10" ht="25.5" x14ac:dyDescent="0.25">
      <c r="A1722" s="154" t="s">
        <v>949</v>
      </c>
      <c r="B1722" s="142" t="s">
        <v>1967</v>
      </c>
      <c r="C1722" s="154" t="s">
        <v>8</v>
      </c>
      <c r="D1722" s="154" t="s">
        <v>194</v>
      </c>
      <c r="E1722" s="188" t="s">
        <v>1784</v>
      </c>
      <c r="F1722" s="188"/>
      <c r="G1722" s="143" t="s">
        <v>65</v>
      </c>
      <c r="H1722" s="144">
        <v>0.188</v>
      </c>
      <c r="I1722" s="145">
        <v>16.84</v>
      </c>
      <c r="J1722" s="145">
        <v>3.16</v>
      </c>
    </row>
    <row r="1723" spans="1:10" ht="25.5" x14ac:dyDescent="0.25">
      <c r="A1723" s="154" t="s">
        <v>949</v>
      </c>
      <c r="B1723" s="142" t="s">
        <v>1935</v>
      </c>
      <c r="C1723" s="154" t="s">
        <v>8</v>
      </c>
      <c r="D1723" s="154" t="s">
        <v>195</v>
      </c>
      <c r="E1723" s="188" t="s">
        <v>1784</v>
      </c>
      <c r="F1723" s="188"/>
      <c r="G1723" s="143" t="s">
        <v>65</v>
      </c>
      <c r="H1723" s="144">
        <v>0.188</v>
      </c>
      <c r="I1723" s="145">
        <v>21.87</v>
      </c>
      <c r="J1723" s="145">
        <v>4.1100000000000003</v>
      </c>
    </row>
    <row r="1724" spans="1:10" ht="63.75" x14ac:dyDescent="0.25">
      <c r="A1724" s="155" t="s">
        <v>950</v>
      </c>
      <c r="B1724" s="148" t="s">
        <v>2428</v>
      </c>
      <c r="C1724" s="155" t="s">
        <v>8</v>
      </c>
      <c r="D1724" s="155" t="s">
        <v>547</v>
      </c>
      <c r="E1724" s="185" t="s">
        <v>1808</v>
      </c>
      <c r="F1724" s="185"/>
      <c r="G1724" s="149" t="s">
        <v>12</v>
      </c>
      <c r="H1724" s="150">
        <v>1.0169999999999999</v>
      </c>
      <c r="I1724" s="151">
        <v>3.04</v>
      </c>
      <c r="J1724" s="151">
        <v>3.09</v>
      </c>
    </row>
    <row r="1725" spans="1:10" x14ac:dyDescent="0.25">
      <c r="A1725" s="156"/>
      <c r="B1725" s="156"/>
      <c r="C1725" s="156"/>
      <c r="D1725" s="156"/>
      <c r="E1725" s="156" t="s">
        <v>1792</v>
      </c>
      <c r="F1725" s="146">
        <v>5.42</v>
      </c>
      <c r="G1725" s="156" t="s">
        <v>1793</v>
      </c>
      <c r="H1725" s="146">
        <v>0</v>
      </c>
      <c r="I1725" s="156" t="s">
        <v>1794</v>
      </c>
      <c r="J1725" s="146">
        <v>5.42</v>
      </c>
    </row>
    <row r="1726" spans="1:10" ht="13.5" thickBot="1" x14ac:dyDescent="0.3">
      <c r="A1726" s="156"/>
      <c r="B1726" s="156"/>
      <c r="C1726" s="156"/>
      <c r="D1726" s="156"/>
      <c r="E1726" s="156" t="s">
        <v>1795</v>
      </c>
      <c r="F1726" s="146">
        <v>0</v>
      </c>
      <c r="G1726" s="156"/>
      <c r="H1726" s="181" t="s">
        <v>1796</v>
      </c>
      <c r="I1726" s="181"/>
      <c r="J1726" s="146">
        <v>10.36</v>
      </c>
    </row>
    <row r="1727" spans="1:10" ht="13.5" thickTop="1" x14ac:dyDescent="0.25">
      <c r="A1727" s="147"/>
      <c r="B1727" s="147"/>
      <c r="C1727" s="147"/>
      <c r="D1727" s="147"/>
      <c r="E1727" s="147"/>
      <c r="F1727" s="147"/>
      <c r="G1727" s="147"/>
      <c r="H1727" s="147"/>
      <c r="I1727" s="147"/>
      <c r="J1727" s="147"/>
    </row>
    <row r="1728" spans="1:10" x14ac:dyDescent="0.25">
      <c r="A1728" s="157" t="s">
        <v>2429</v>
      </c>
      <c r="B1728" s="152" t="s">
        <v>1775</v>
      </c>
      <c r="C1728" s="157" t="s">
        <v>1776</v>
      </c>
      <c r="D1728" s="157" t="s">
        <v>1777</v>
      </c>
      <c r="E1728" s="186" t="s">
        <v>1778</v>
      </c>
      <c r="F1728" s="186"/>
      <c r="G1728" s="153" t="s">
        <v>1779</v>
      </c>
      <c r="H1728" s="152" t="s">
        <v>1780</v>
      </c>
      <c r="I1728" s="152" t="s">
        <v>1781</v>
      </c>
      <c r="J1728" s="152" t="s">
        <v>89</v>
      </c>
    </row>
    <row r="1729" spans="1:10" ht="38.25" x14ac:dyDescent="0.25">
      <c r="A1729" s="158" t="s">
        <v>1461</v>
      </c>
      <c r="B1729" s="138" t="s">
        <v>1275</v>
      </c>
      <c r="C1729" s="158" t="s">
        <v>8</v>
      </c>
      <c r="D1729" s="158" t="s">
        <v>304</v>
      </c>
      <c r="E1729" s="187" t="s">
        <v>1844</v>
      </c>
      <c r="F1729" s="187"/>
      <c r="G1729" s="139" t="s">
        <v>12</v>
      </c>
      <c r="H1729" s="140">
        <v>1</v>
      </c>
      <c r="I1729" s="141">
        <v>9.16</v>
      </c>
      <c r="J1729" s="141">
        <v>9.16</v>
      </c>
    </row>
    <row r="1730" spans="1:10" ht="25.5" x14ac:dyDescent="0.25">
      <c r="A1730" s="154" t="s">
        <v>949</v>
      </c>
      <c r="B1730" s="142" t="s">
        <v>1967</v>
      </c>
      <c r="C1730" s="154" t="s">
        <v>8</v>
      </c>
      <c r="D1730" s="154" t="s">
        <v>194</v>
      </c>
      <c r="E1730" s="188" t="s">
        <v>1784</v>
      </c>
      <c r="F1730" s="188"/>
      <c r="G1730" s="143" t="s">
        <v>65</v>
      </c>
      <c r="H1730" s="144">
        <v>9.4500000000000001E-2</v>
      </c>
      <c r="I1730" s="145">
        <v>16.84</v>
      </c>
      <c r="J1730" s="145">
        <v>1.59</v>
      </c>
    </row>
    <row r="1731" spans="1:10" ht="25.5" x14ac:dyDescent="0.25">
      <c r="A1731" s="154" t="s">
        <v>949</v>
      </c>
      <c r="B1731" s="142" t="s">
        <v>1935</v>
      </c>
      <c r="C1731" s="154" t="s">
        <v>8</v>
      </c>
      <c r="D1731" s="154" t="s">
        <v>195</v>
      </c>
      <c r="E1731" s="188" t="s">
        <v>1784</v>
      </c>
      <c r="F1731" s="188"/>
      <c r="G1731" s="143" t="s">
        <v>65</v>
      </c>
      <c r="H1731" s="144">
        <v>9.4500000000000001E-2</v>
      </c>
      <c r="I1731" s="145">
        <v>21.87</v>
      </c>
      <c r="J1731" s="145">
        <v>2.06</v>
      </c>
    </row>
    <row r="1732" spans="1:10" ht="63.75" x14ac:dyDescent="0.25">
      <c r="A1732" s="155" t="s">
        <v>950</v>
      </c>
      <c r="B1732" s="148" t="s">
        <v>2430</v>
      </c>
      <c r="C1732" s="155" t="s">
        <v>8</v>
      </c>
      <c r="D1732" s="155" t="s">
        <v>545</v>
      </c>
      <c r="E1732" s="185" t="s">
        <v>1808</v>
      </c>
      <c r="F1732" s="185"/>
      <c r="G1732" s="149" t="s">
        <v>12</v>
      </c>
      <c r="H1732" s="150">
        <v>1.1000000000000001</v>
      </c>
      <c r="I1732" s="151">
        <v>5.01</v>
      </c>
      <c r="J1732" s="151">
        <v>5.51</v>
      </c>
    </row>
    <row r="1733" spans="1:10" x14ac:dyDescent="0.25">
      <c r="A1733" s="156"/>
      <c r="B1733" s="156"/>
      <c r="C1733" s="156"/>
      <c r="D1733" s="156"/>
      <c r="E1733" s="156" t="s">
        <v>1792</v>
      </c>
      <c r="F1733" s="146">
        <v>2.72</v>
      </c>
      <c r="G1733" s="156" t="s">
        <v>1793</v>
      </c>
      <c r="H1733" s="146">
        <v>0</v>
      </c>
      <c r="I1733" s="156" t="s">
        <v>1794</v>
      </c>
      <c r="J1733" s="146">
        <v>2.72</v>
      </c>
    </row>
    <row r="1734" spans="1:10" ht="13.5" thickBot="1" x14ac:dyDescent="0.3">
      <c r="A1734" s="156"/>
      <c r="B1734" s="156"/>
      <c r="C1734" s="156"/>
      <c r="D1734" s="156"/>
      <c r="E1734" s="156" t="s">
        <v>1795</v>
      </c>
      <c r="F1734" s="146">
        <v>0</v>
      </c>
      <c r="G1734" s="156"/>
      <c r="H1734" s="181" t="s">
        <v>1796</v>
      </c>
      <c r="I1734" s="181"/>
      <c r="J1734" s="146">
        <v>9.16</v>
      </c>
    </row>
    <row r="1735" spans="1:10" ht="13.5" thickTop="1" x14ac:dyDescent="0.25">
      <c r="A1735" s="147"/>
      <c r="B1735" s="147"/>
      <c r="C1735" s="147"/>
      <c r="D1735" s="147"/>
      <c r="E1735" s="147"/>
      <c r="F1735" s="147"/>
      <c r="G1735" s="147"/>
      <c r="H1735" s="147"/>
      <c r="I1735" s="147"/>
      <c r="J1735" s="147"/>
    </row>
    <row r="1736" spans="1:10" x14ac:dyDescent="0.25">
      <c r="A1736" s="157" t="s">
        <v>2431</v>
      </c>
      <c r="B1736" s="152" t="s">
        <v>1775</v>
      </c>
      <c r="C1736" s="157" t="s">
        <v>1776</v>
      </c>
      <c r="D1736" s="157" t="s">
        <v>1777</v>
      </c>
      <c r="E1736" s="186" t="s">
        <v>1778</v>
      </c>
      <c r="F1736" s="186"/>
      <c r="G1736" s="153" t="s">
        <v>1779</v>
      </c>
      <c r="H1736" s="152" t="s">
        <v>1780</v>
      </c>
      <c r="I1736" s="152" t="s">
        <v>1781</v>
      </c>
      <c r="J1736" s="152" t="s">
        <v>89</v>
      </c>
    </row>
    <row r="1737" spans="1:10" ht="38.25" x14ac:dyDescent="0.25">
      <c r="A1737" s="158" t="s">
        <v>1461</v>
      </c>
      <c r="B1737" s="138" t="s">
        <v>1276</v>
      </c>
      <c r="C1737" s="158" t="s">
        <v>8</v>
      </c>
      <c r="D1737" s="158" t="s">
        <v>305</v>
      </c>
      <c r="E1737" s="187" t="s">
        <v>1844</v>
      </c>
      <c r="F1737" s="187"/>
      <c r="G1737" s="139" t="s">
        <v>12</v>
      </c>
      <c r="H1737" s="140">
        <v>1</v>
      </c>
      <c r="I1737" s="141">
        <v>13.56</v>
      </c>
      <c r="J1737" s="141">
        <v>13.56</v>
      </c>
    </row>
    <row r="1738" spans="1:10" ht="25.5" x14ac:dyDescent="0.25">
      <c r="A1738" s="154" t="s">
        <v>949</v>
      </c>
      <c r="B1738" s="142" t="s">
        <v>1967</v>
      </c>
      <c r="C1738" s="154" t="s">
        <v>8</v>
      </c>
      <c r="D1738" s="154" t="s">
        <v>194</v>
      </c>
      <c r="E1738" s="188" t="s">
        <v>1784</v>
      </c>
      <c r="F1738" s="188"/>
      <c r="G1738" s="143" t="s">
        <v>65</v>
      </c>
      <c r="H1738" s="144">
        <v>0.15110000000000001</v>
      </c>
      <c r="I1738" s="145">
        <v>16.84</v>
      </c>
      <c r="J1738" s="145">
        <v>2.54</v>
      </c>
    </row>
    <row r="1739" spans="1:10" ht="25.5" x14ac:dyDescent="0.25">
      <c r="A1739" s="154" t="s">
        <v>949</v>
      </c>
      <c r="B1739" s="142" t="s">
        <v>1935</v>
      </c>
      <c r="C1739" s="154" t="s">
        <v>8</v>
      </c>
      <c r="D1739" s="154" t="s">
        <v>195</v>
      </c>
      <c r="E1739" s="188" t="s">
        <v>1784</v>
      </c>
      <c r="F1739" s="188"/>
      <c r="G1739" s="143" t="s">
        <v>65</v>
      </c>
      <c r="H1739" s="144">
        <v>0.15110000000000001</v>
      </c>
      <c r="I1739" s="145">
        <v>21.87</v>
      </c>
      <c r="J1739" s="145">
        <v>3.3</v>
      </c>
    </row>
    <row r="1740" spans="1:10" ht="63.75" x14ac:dyDescent="0.25">
      <c r="A1740" s="155" t="s">
        <v>950</v>
      </c>
      <c r="B1740" s="148" t="s">
        <v>2432</v>
      </c>
      <c r="C1740" s="155" t="s">
        <v>8</v>
      </c>
      <c r="D1740" s="155" t="s">
        <v>546</v>
      </c>
      <c r="E1740" s="185" t="s">
        <v>1808</v>
      </c>
      <c r="F1740" s="185"/>
      <c r="G1740" s="149" t="s">
        <v>12</v>
      </c>
      <c r="H1740" s="150">
        <v>1.1000000000000001</v>
      </c>
      <c r="I1740" s="151">
        <v>7.02</v>
      </c>
      <c r="J1740" s="151">
        <v>7.72</v>
      </c>
    </row>
    <row r="1741" spans="1:10" x14ac:dyDescent="0.25">
      <c r="A1741" s="156"/>
      <c r="B1741" s="156"/>
      <c r="C1741" s="156"/>
      <c r="D1741" s="156"/>
      <c r="E1741" s="156" t="s">
        <v>1792</v>
      </c>
      <c r="F1741" s="146">
        <v>4.3600000000000003</v>
      </c>
      <c r="G1741" s="156" t="s">
        <v>1793</v>
      </c>
      <c r="H1741" s="146">
        <v>0</v>
      </c>
      <c r="I1741" s="156" t="s">
        <v>1794</v>
      </c>
      <c r="J1741" s="146">
        <v>4.3600000000000003</v>
      </c>
    </row>
    <row r="1742" spans="1:10" ht="13.5" thickBot="1" x14ac:dyDescent="0.3">
      <c r="A1742" s="156"/>
      <c r="B1742" s="156"/>
      <c r="C1742" s="156"/>
      <c r="D1742" s="156"/>
      <c r="E1742" s="156" t="s">
        <v>1795</v>
      </c>
      <c r="F1742" s="146">
        <v>0</v>
      </c>
      <c r="G1742" s="156"/>
      <c r="H1742" s="181" t="s">
        <v>1796</v>
      </c>
      <c r="I1742" s="181"/>
      <c r="J1742" s="146">
        <v>13.56</v>
      </c>
    </row>
    <row r="1743" spans="1:10" ht="13.5" thickTop="1" x14ac:dyDescent="0.25">
      <c r="A1743" s="147"/>
      <c r="B1743" s="147"/>
      <c r="C1743" s="147"/>
      <c r="D1743" s="147"/>
      <c r="E1743" s="147"/>
      <c r="F1743" s="147"/>
      <c r="G1743" s="147"/>
      <c r="H1743" s="147"/>
      <c r="I1743" s="147"/>
      <c r="J1743" s="147"/>
    </row>
    <row r="1744" spans="1:10" x14ac:dyDescent="0.25">
      <c r="A1744" s="157" t="s">
        <v>2433</v>
      </c>
      <c r="B1744" s="152" t="s">
        <v>1775</v>
      </c>
      <c r="C1744" s="157" t="s">
        <v>1776</v>
      </c>
      <c r="D1744" s="157" t="s">
        <v>1777</v>
      </c>
      <c r="E1744" s="186" t="s">
        <v>1778</v>
      </c>
      <c r="F1744" s="186"/>
      <c r="G1744" s="153" t="s">
        <v>1779</v>
      </c>
      <c r="H1744" s="152" t="s">
        <v>1780</v>
      </c>
      <c r="I1744" s="152" t="s">
        <v>1781</v>
      </c>
      <c r="J1744" s="152" t="s">
        <v>89</v>
      </c>
    </row>
    <row r="1745" spans="1:10" ht="51" x14ac:dyDescent="0.25">
      <c r="A1745" s="158" t="s">
        <v>1461</v>
      </c>
      <c r="B1745" s="138" t="s">
        <v>1650</v>
      </c>
      <c r="C1745" s="158" t="s">
        <v>8</v>
      </c>
      <c r="D1745" s="158" t="s">
        <v>167</v>
      </c>
      <c r="E1745" s="187" t="s">
        <v>1844</v>
      </c>
      <c r="F1745" s="187"/>
      <c r="G1745" s="139" t="s">
        <v>198</v>
      </c>
      <c r="H1745" s="140">
        <v>1</v>
      </c>
      <c r="I1745" s="141">
        <v>12.3</v>
      </c>
      <c r="J1745" s="141">
        <v>12.3</v>
      </c>
    </row>
    <row r="1746" spans="1:10" ht="38.25" x14ac:dyDescent="0.25">
      <c r="A1746" s="154" t="s">
        <v>949</v>
      </c>
      <c r="B1746" s="142" t="s">
        <v>2434</v>
      </c>
      <c r="C1746" s="154" t="s">
        <v>8</v>
      </c>
      <c r="D1746" s="154" t="s">
        <v>731</v>
      </c>
      <c r="E1746" s="188" t="s">
        <v>1784</v>
      </c>
      <c r="F1746" s="188"/>
      <c r="G1746" s="143" t="s">
        <v>951</v>
      </c>
      <c r="H1746" s="144">
        <v>8.9999999999999998E-4</v>
      </c>
      <c r="I1746" s="145">
        <v>581.29999999999995</v>
      </c>
      <c r="J1746" s="145">
        <v>0.52</v>
      </c>
    </row>
    <row r="1747" spans="1:10" ht="25.5" x14ac:dyDescent="0.25">
      <c r="A1747" s="154" t="s">
        <v>949</v>
      </c>
      <c r="B1747" s="142" t="s">
        <v>1935</v>
      </c>
      <c r="C1747" s="154" t="s">
        <v>8</v>
      </c>
      <c r="D1747" s="154" t="s">
        <v>195</v>
      </c>
      <c r="E1747" s="188" t="s">
        <v>1784</v>
      </c>
      <c r="F1747" s="188"/>
      <c r="G1747" s="143" t="s">
        <v>65</v>
      </c>
      <c r="H1747" s="144">
        <v>0.247</v>
      </c>
      <c r="I1747" s="145">
        <v>21.87</v>
      </c>
      <c r="J1747" s="145">
        <v>5.4</v>
      </c>
    </row>
    <row r="1748" spans="1:10" ht="25.5" x14ac:dyDescent="0.25">
      <c r="A1748" s="154" t="s">
        <v>949</v>
      </c>
      <c r="B1748" s="142" t="s">
        <v>1967</v>
      </c>
      <c r="C1748" s="154" t="s">
        <v>8</v>
      </c>
      <c r="D1748" s="154" t="s">
        <v>194</v>
      </c>
      <c r="E1748" s="188" t="s">
        <v>1784</v>
      </c>
      <c r="F1748" s="188"/>
      <c r="G1748" s="143" t="s">
        <v>65</v>
      </c>
      <c r="H1748" s="144">
        <v>0.247</v>
      </c>
      <c r="I1748" s="145">
        <v>16.84</v>
      </c>
      <c r="J1748" s="145">
        <v>4.1500000000000004</v>
      </c>
    </row>
    <row r="1749" spans="1:10" ht="25.5" x14ac:dyDescent="0.25">
      <c r="A1749" s="155" t="s">
        <v>950</v>
      </c>
      <c r="B1749" s="148" t="s">
        <v>2435</v>
      </c>
      <c r="C1749" s="155" t="s">
        <v>8</v>
      </c>
      <c r="D1749" s="155" t="s">
        <v>514</v>
      </c>
      <c r="E1749" s="185" t="s">
        <v>1808</v>
      </c>
      <c r="F1749" s="185"/>
      <c r="G1749" s="149" t="s">
        <v>198</v>
      </c>
      <c r="H1749" s="150">
        <v>1</v>
      </c>
      <c r="I1749" s="151">
        <v>2.23</v>
      </c>
      <c r="J1749" s="151">
        <v>2.23</v>
      </c>
    </row>
    <row r="1750" spans="1:10" x14ac:dyDescent="0.25">
      <c r="A1750" s="156"/>
      <c r="B1750" s="156"/>
      <c r="C1750" s="156"/>
      <c r="D1750" s="156"/>
      <c r="E1750" s="156" t="s">
        <v>1792</v>
      </c>
      <c r="F1750" s="146">
        <v>7.21</v>
      </c>
      <c r="G1750" s="156" t="s">
        <v>1793</v>
      </c>
      <c r="H1750" s="146">
        <v>0</v>
      </c>
      <c r="I1750" s="156" t="s">
        <v>1794</v>
      </c>
      <c r="J1750" s="146">
        <v>7.21</v>
      </c>
    </row>
    <row r="1751" spans="1:10" ht="13.5" thickBot="1" x14ac:dyDescent="0.3">
      <c r="A1751" s="156"/>
      <c r="B1751" s="156"/>
      <c r="C1751" s="156"/>
      <c r="D1751" s="156"/>
      <c r="E1751" s="156" t="s">
        <v>1795</v>
      </c>
      <c r="F1751" s="146">
        <v>0</v>
      </c>
      <c r="G1751" s="156"/>
      <c r="H1751" s="181" t="s">
        <v>1796</v>
      </c>
      <c r="I1751" s="181"/>
      <c r="J1751" s="146">
        <v>12.3</v>
      </c>
    </row>
    <row r="1752" spans="1:10" ht="13.5" thickTop="1" x14ac:dyDescent="0.25">
      <c r="A1752" s="147"/>
      <c r="B1752" s="147"/>
      <c r="C1752" s="147"/>
      <c r="D1752" s="147"/>
      <c r="E1752" s="147"/>
      <c r="F1752" s="147"/>
      <c r="G1752" s="147"/>
      <c r="H1752" s="147"/>
      <c r="I1752" s="147"/>
      <c r="J1752" s="147"/>
    </row>
    <row r="1753" spans="1:10" x14ac:dyDescent="0.25">
      <c r="A1753" s="157" t="s">
        <v>2436</v>
      </c>
      <c r="B1753" s="152" t="s">
        <v>1775</v>
      </c>
      <c r="C1753" s="157" t="s">
        <v>1776</v>
      </c>
      <c r="D1753" s="157" t="s">
        <v>1777</v>
      </c>
      <c r="E1753" s="186" t="s">
        <v>1778</v>
      </c>
      <c r="F1753" s="186"/>
      <c r="G1753" s="153" t="s">
        <v>1779</v>
      </c>
      <c r="H1753" s="152" t="s">
        <v>1780</v>
      </c>
      <c r="I1753" s="152" t="s">
        <v>1781</v>
      </c>
      <c r="J1753" s="152" t="s">
        <v>89</v>
      </c>
    </row>
    <row r="1754" spans="1:10" ht="51" x14ac:dyDescent="0.25">
      <c r="A1754" s="158" t="s">
        <v>1461</v>
      </c>
      <c r="B1754" s="138" t="s">
        <v>1651</v>
      </c>
      <c r="C1754" s="158" t="s">
        <v>8</v>
      </c>
      <c r="D1754" s="158" t="s">
        <v>318</v>
      </c>
      <c r="E1754" s="187" t="s">
        <v>1844</v>
      </c>
      <c r="F1754" s="187"/>
      <c r="G1754" s="139" t="s">
        <v>198</v>
      </c>
      <c r="H1754" s="140">
        <v>1</v>
      </c>
      <c r="I1754" s="141">
        <v>9.51</v>
      </c>
      <c r="J1754" s="141">
        <v>9.51</v>
      </c>
    </row>
    <row r="1755" spans="1:10" ht="25.5" x14ac:dyDescent="0.25">
      <c r="A1755" s="154" t="s">
        <v>949</v>
      </c>
      <c r="B1755" s="142" t="s">
        <v>1935</v>
      </c>
      <c r="C1755" s="154" t="s">
        <v>8</v>
      </c>
      <c r="D1755" s="154" t="s">
        <v>195</v>
      </c>
      <c r="E1755" s="188" t="s">
        <v>1784</v>
      </c>
      <c r="F1755" s="188"/>
      <c r="G1755" s="143" t="s">
        <v>65</v>
      </c>
      <c r="H1755" s="144">
        <v>0.14299999999999999</v>
      </c>
      <c r="I1755" s="145">
        <v>21.87</v>
      </c>
      <c r="J1755" s="145">
        <v>3.12</v>
      </c>
    </row>
    <row r="1756" spans="1:10" ht="25.5" x14ac:dyDescent="0.25">
      <c r="A1756" s="154" t="s">
        <v>949</v>
      </c>
      <c r="B1756" s="142" t="s">
        <v>1967</v>
      </c>
      <c r="C1756" s="154" t="s">
        <v>8</v>
      </c>
      <c r="D1756" s="154" t="s">
        <v>194</v>
      </c>
      <c r="E1756" s="188" t="s">
        <v>1784</v>
      </c>
      <c r="F1756" s="188"/>
      <c r="G1756" s="143" t="s">
        <v>65</v>
      </c>
      <c r="H1756" s="144">
        <v>0.14299999999999999</v>
      </c>
      <c r="I1756" s="145">
        <v>16.84</v>
      </c>
      <c r="J1756" s="145">
        <v>2.4</v>
      </c>
    </row>
    <row r="1757" spans="1:10" ht="38.25" x14ac:dyDescent="0.25">
      <c r="A1757" s="155" t="s">
        <v>950</v>
      </c>
      <c r="B1757" s="148" t="s">
        <v>2437</v>
      </c>
      <c r="C1757" s="155" t="s">
        <v>8</v>
      </c>
      <c r="D1757" s="155" t="s">
        <v>515</v>
      </c>
      <c r="E1757" s="185" t="s">
        <v>1808</v>
      </c>
      <c r="F1757" s="185"/>
      <c r="G1757" s="149" t="s">
        <v>198</v>
      </c>
      <c r="H1757" s="150">
        <v>1</v>
      </c>
      <c r="I1757" s="151">
        <v>3.99</v>
      </c>
      <c r="J1757" s="151">
        <v>3.99</v>
      </c>
    </row>
    <row r="1758" spans="1:10" x14ac:dyDescent="0.25">
      <c r="A1758" s="156"/>
      <c r="B1758" s="156"/>
      <c r="C1758" s="156"/>
      <c r="D1758" s="156"/>
      <c r="E1758" s="156" t="s">
        <v>1792</v>
      </c>
      <c r="F1758" s="146">
        <v>4.12</v>
      </c>
      <c r="G1758" s="156" t="s">
        <v>1793</v>
      </c>
      <c r="H1758" s="146">
        <v>0</v>
      </c>
      <c r="I1758" s="156" t="s">
        <v>1794</v>
      </c>
      <c r="J1758" s="146">
        <v>4.12</v>
      </c>
    </row>
    <row r="1759" spans="1:10" ht="13.5" thickBot="1" x14ac:dyDescent="0.3">
      <c r="A1759" s="156"/>
      <c r="B1759" s="156"/>
      <c r="C1759" s="156"/>
      <c r="D1759" s="156"/>
      <c r="E1759" s="156" t="s">
        <v>1795</v>
      </c>
      <c r="F1759" s="146">
        <v>0</v>
      </c>
      <c r="G1759" s="156"/>
      <c r="H1759" s="181" t="s">
        <v>1796</v>
      </c>
      <c r="I1759" s="181"/>
      <c r="J1759" s="146">
        <v>9.51</v>
      </c>
    </row>
    <row r="1760" spans="1:10" ht="13.5" thickTop="1" x14ac:dyDescent="0.25">
      <c r="A1760" s="147"/>
      <c r="B1760" s="147"/>
      <c r="C1760" s="147"/>
      <c r="D1760" s="147"/>
      <c r="E1760" s="147"/>
      <c r="F1760" s="147"/>
      <c r="G1760" s="147"/>
      <c r="H1760" s="147"/>
      <c r="I1760" s="147"/>
      <c r="J1760" s="147"/>
    </row>
    <row r="1761" spans="1:10" x14ac:dyDescent="0.25">
      <c r="A1761" s="157" t="s">
        <v>2438</v>
      </c>
      <c r="B1761" s="152" t="s">
        <v>1775</v>
      </c>
      <c r="C1761" s="157" t="s">
        <v>1776</v>
      </c>
      <c r="D1761" s="157" t="s">
        <v>1777</v>
      </c>
      <c r="E1761" s="186" t="s">
        <v>1778</v>
      </c>
      <c r="F1761" s="186"/>
      <c r="G1761" s="153" t="s">
        <v>1779</v>
      </c>
      <c r="H1761" s="152" t="s">
        <v>1780</v>
      </c>
      <c r="I1761" s="152" t="s">
        <v>1781</v>
      </c>
      <c r="J1761" s="152" t="s">
        <v>89</v>
      </c>
    </row>
    <row r="1762" spans="1:10" ht="25.5" x14ac:dyDescent="0.25">
      <c r="A1762" s="158" t="s">
        <v>1461</v>
      </c>
      <c r="B1762" s="138" t="s">
        <v>1652</v>
      </c>
      <c r="C1762" s="158" t="s">
        <v>948</v>
      </c>
      <c r="D1762" s="158" t="s">
        <v>1653</v>
      </c>
      <c r="E1762" s="187">
        <v>37.03</v>
      </c>
      <c r="F1762" s="187"/>
      <c r="G1762" s="139" t="s">
        <v>198</v>
      </c>
      <c r="H1762" s="140">
        <v>1</v>
      </c>
      <c r="I1762" s="141">
        <v>1498.2</v>
      </c>
      <c r="J1762" s="141">
        <v>1498.2</v>
      </c>
    </row>
    <row r="1763" spans="1:10" ht="25.5" x14ac:dyDescent="0.25">
      <c r="A1763" s="154" t="s">
        <v>949</v>
      </c>
      <c r="B1763" s="142" t="s">
        <v>1935</v>
      </c>
      <c r="C1763" s="154" t="s">
        <v>8</v>
      </c>
      <c r="D1763" s="154" t="s">
        <v>195</v>
      </c>
      <c r="E1763" s="188" t="s">
        <v>1784</v>
      </c>
      <c r="F1763" s="188"/>
      <c r="G1763" s="143" t="s">
        <v>65</v>
      </c>
      <c r="H1763" s="144">
        <v>3</v>
      </c>
      <c r="I1763" s="145">
        <v>21.87</v>
      </c>
      <c r="J1763" s="145">
        <v>65.61</v>
      </c>
    </row>
    <row r="1764" spans="1:10" ht="25.5" x14ac:dyDescent="0.25">
      <c r="A1764" s="154" t="s">
        <v>949</v>
      </c>
      <c r="B1764" s="142" t="s">
        <v>1967</v>
      </c>
      <c r="C1764" s="154" t="s">
        <v>8</v>
      </c>
      <c r="D1764" s="154" t="s">
        <v>194</v>
      </c>
      <c r="E1764" s="188" t="s">
        <v>1784</v>
      </c>
      <c r="F1764" s="188"/>
      <c r="G1764" s="143" t="s">
        <v>65</v>
      </c>
      <c r="H1764" s="144">
        <v>3</v>
      </c>
      <c r="I1764" s="145">
        <v>16.84</v>
      </c>
      <c r="J1764" s="145">
        <v>50.52</v>
      </c>
    </row>
    <row r="1765" spans="1:10" ht="51" x14ac:dyDescent="0.25">
      <c r="A1765" s="155" t="s">
        <v>950</v>
      </c>
      <c r="B1765" s="148" t="s">
        <v>1026</v>
      </c>
      <c r="C1765" s="155" t="s">
        <v>759</v>
      </c>
      <c r="D1765" s="155" t="s">
        <v>1027</v>
      </c>
      <c r="E1765" s="185" t="s">
        <v>1808</v>
      </c>
      <c r="F1765" s="185"/>
      <c r="G1765" s="149" t="s">
        <v>198</v>
      </c>
      <c r="H1765" s="150">
        <v>1</v>
      </c>
      <c r="I1765" s="151">
        <v>1382.07</v>
      </c>
      <c r="J1765" s="151">
        <v>1382.07</v>
      </c>
    </row>
    <row r="1766" spans="1:10" x14ac:dyDescent="0.25">
      <c r="A1766" s="156"/>
      <c r="B1766" s="156"/>
      <c r="C1766" s="156"/>
      <c r="D1766" s="156"/>
      <c r="E1766" s="156" t="s">
        <v>1792</v>
      </c>
      <c r="F1766" s="146">
        <v>86.61</v>
      </c>
      <c r="G1766" s="156" t="s">
        <v>1793</v>
      </c>
      <c r="H1766" s="146">
        <v>0</v>
      </c>
      <c r="I1766" s="156" t="s">
        <v>1794</v>
      </c>
      <c r="J1766" s="146">
        <v>86.61</v>
      </c>
    </row>
    <row r="1767" spans="1:10" ht="13.5" thickBot="1" x14ac:dyDescent="0.3">
      <c r="A1767" s="156"/>
      <c r="B1767" s="156"/>
      <c r="C1767" s="156"/>
      <c r="D1767" s="156"/>
      <c r="E1767" s="156" t="s">
        <v>1795</v>
      </c>
      <c r="F1767" s="146">
        <v>0</v>
      </c>
      <c r="G1767" s="156"/>
      <c r="H1767" s="181" t="s">
        <v>1796</v>
      </c>
      <c r="I1767" s="181"/>
      <c r="J1767" s="146">
        <v>1498.2</v>
      </c>
    </row>
    <row r="1768" spans="1:10" ht="13.5" thickTop="1" x14ac:dyDescent="0.25">
      <c r="A1768" s="147"/>
      <c r="B1768" s="147"/>
      <c r="C1768" s="147"/>
      <c r="D1768" s="147"/>
      <c r="E1768" s="147"/>
      <c r="F1768" s="147"/>
      <c r="G1768" s="147"/>
      <c r="H1768" s="147"/>
      <c r="I1768" s="147"/>
      <c r="J1768" s="147"/>
    </row>
    <row r="1769" spans="1:10" x14ac:dyDescent="0.25">
      <c r="A1769" s="157" t="s">
        <v>2439</v>
      </c>
      <c r="B1769" s="152" t="s">
        <v>1775</v>
      </c>
      <c r="C1769" s="157" t="s">
        <v>1776</v>
      </c>
      <c r="D1769" s="157" t="s">
        <v>1777</v>
      </c>
      <c r="E1769" s="186" t="s">
        <v>1778</v>
      </c>
      <c r="F1769" s="186"/>
      <c r="G1769" s="153" t="s">
        <v>1779</v>
      </c>
      <c r="H1769" s="152" t="s">
        <v>1780</v>
      </c>
      <c r="I1769" s="152" t="s">
        <v>1781</v>
      </c>
      <c r="J1769" s="152" t="s">
        <v>89</v>
      </c>
    </row>
    <row r="1770" spans="1:10" ht="51" x14ac:dyDescent="0.25">
      <c r="A1770" s="158" t="s">
        <v>1461</v>
      </c>
      <c r="B1770" s="138" t="s">
        <v>1654</v>
      </c>
      <c r="C1770" s="158" t="s">
        <v>948</v>
      </c>
      <c r="D1770" s="158" t="s">
        <v>1655</v>
      </c>
      <c r="E1770" s="187">
        <v>90</v>
      </c>
      <c r="F1770" s="187"/>
      <c r="G1770" s="139" t="s">
        <v>218</v>
      </c>
      <c r="H1770" s="140">
        <v>1</v>
      </c>
      <c r="I1770" s="141">
        <v>145.22</v>
      </c>
      <c r="J1770" s="141">
        <v>145.22</v>
      </c>
    </row>
    <row r="1771" spans="1:10" ht="25.5" x14ac:dyDescent="0.25">
      <c r="A1771" s="154" t="s">
        <v>949</v>
      </c>
      <c r="B1771" s="142" t="s">
        <v>1935</v>
      </c>
      <c r="C1771" s="154" t="s">
        <v>8</v>
      </c>
      <c r="D1771" s="154" t="s">
        <v>195</v>
      </c>
      <c r="E1771" s="188" t="s">
        <v>1784</v>
      </c>
      <c r="F1771" s="188"/>
      <c r="G1771" s="143" t="s">
        <v>65</v>
      </c>
      <c r="H1771" s="144">
        <v>0.6</v>
      </c>
      <c r="I1771" s="145">
        <v>21.87</v>
      </c>
      <c r="J1771" s="145">
        <v>13.12</v>
      </c>
    </row>
    <row r="1772" spans="1:10" ht="25.5" x14ac:dyDescent="0.25">
      <c r="A1772" s="154" t="s">
        <v>949</v>
      </c>
      <c r="B1772" s="142" t="s">
        <v>1967</v>
      </c>
      <c r="C1772" s="154" t="s">
        <v>8</v>
      </c>
      <c r="D1772" s="154" t="s">
        <v>194</v>
      </c>
      <c r="E1772" s="188" t="s">
        <v>1784</v>
      </c>
      <c r="F1772" s="188"/>
      <c r="G1772" s="143" t="s">
        <v>65</v>
      </c>
      <c r="H1772" s="144">
        <v>0.6</v>
      </c>
      <c r="I1772" s="145">
        <v>16.84</v>
      </c>
      <c r="J1772" s="145">
        <v>10.1</v>
      </c>
    </row>
    <row r="1773" spans="1:10" ht="38.25" x14ac:dyDescent="0.25">
      <c r="A1773" s="155" t="s">
        <v>950</v>
      </c>
      <c r="B1773" s="148" t="s">
        <v>2440</v>
      </c>
      <c r="C1773" s="155" t="s">
        <v>220</v>
      </c>
      <c r="D1773" s="155" t="s">
        <v>1028</v>
      </c>
      <c r="E1773" s="185" t="s">
        <v>1808</v>
      </c>
      <c r="F1773" s="185"/>
      <c r="G1773" s="149" t="s">
        <v>218</v>
      </c>
      <c r="H1773" s="150">
        <v>1</v>
      </c>
      <c r="I1773" s="151">
        <v>122</v>
      </c>
      <c r="J1773" s="151">
        <v>122</v>
      </c>
    </row>
    <row r="1774" spans="1:10" x14ac:dyDescent="0.25">
      <c r="A1774" s="156"/>
      <c r="B1774" s="156"/>
      <c r="C1774" s="156"/>
      <c r="D1774" s="156"/>
      <c r="E1774" s="156" t="s">
        <v>1792</v>
      </c>
      <c r="F1774" s="146">
        <v>17.32</v>
      </c>
      <c r="G1774" s="156" t="s">
        <v>1793</v>
      </c>
      <c r="H1774" s="146">
        <v>0</v>
      </c>
      <c r="I1774" s="156" t="s">
        <v>1794</v>
      </c>
      <c r="J1774" s="146">
        <v>17.32</v>
      </c>
    </row>
    <row r="1775" spans="1:10" x14ac:dyDescent="0.25">
      <c r="A1775" s="156"/>
      <c r="B1775" s="156"/>
      <c r="C1775" s="156"/>
      <c r="D1775" s="156"/>
      <c r="E1775" s="156" t="s">
        <v>1795</v>
      </c>
      <c r="F1775" s="146">
        <v>0</v>
      </c>
      <c r="G1775" s="156"/>
      <c r="H1775" s="181" t="s">
        <v>1796</v>
      </c>
      <c r="I1775" s="181"/>
      <c r="J1775" s="146">
        <v>145.22</v>
      </c>
    </row>
    <row r="1776" spans="1:10" x14ac:dyDescent="0.25">
      <c r="A1776" s="182" t="s">
        <v>2880</v>
      </c>
      <c r="B1776" s="182"/>
      <c r="C1776" s="182"/>
      <c r="D1776" s="182"/>
      <c r="E1776" s="182"/>
      <c r="F1776" s="182"/>
      <c r="G1776" s="182"/>
      <c r="H1776" s="182"/>
      <c r="I1776" s="182"/>
      <c r="J1776" s="182"/>
    </row>
    <row r="1777" spans="1:10" ht="13.5" thickBot="1" x14ac:dyDescent="0.3">
      <c r="A1777" s="183" t="s">
        <v>2890</v>
      </c>
      <c r="B1777" s="183"/>
      <c r="C1777" s="183"/>
      <c r="D1777" s="183"/>
      <c r="E1777" s="183"/>
      <c r="F1777" s="183"/>
      <c r="G1777" s="183"/>
      <c r="H1777" s="183"/>
      <c r="I1777" s="183"/>
      <c r="J1777" s="183"/>
    </row>
    <row r="1778" spans="1:10" ht="13.5" thickTop="1" x14ac:dyDescent="0.25">
      <c r="A1778" s="147"/>
      <c r="B1778" s="147"/>
      <c r="C1778" s="147"/>
      <c r="D1778" s="147"/>
      <c r="E1778" s="147"/>
      <c r="F1778" s="147"/>
      <c r="G1778" s="147"/>
      <c r="H1778" s="147"/>
      <c r="I1778" s="147"/>
      <c r="J1778" s="147"/>
    </row>
    <row r="1779" spans="1:10" x14ac:dyDescent="0.25">
      <c r="A1779" s="157" t="s">
        <v>2441</v>
      </c>
      <c r="B1779" s="152" t="s">
        <v>1775</v>
      </c>
      <c r="C1779" s="157" t="s">
        <v>1776</v>
      </c>
      <c r="D1779" s="157" t="s">
        <v>1777</v>
      </c>
      <c r="E1779" s="186" t="s">
        <v>1778</v>
      </c>
      <c r="F1779" s="186"/>
      <c r="G1779" s="153" t="s">
        <v>1779</v>
      </c>
      <c r="H1779" s="152" t="s">
        <v>1780</v>
      </c>
      <c r="I1779" s="152" t="s">
        <v>1781</v>
      </c>
      <c r="J1779" s="152" t="s">
        <v>89</v>
      </c>
    </row>
    <row r="1780" spans="1:10" ht="38.25" x14ac:dyDescent="0.25">
      <c r="A1780" s="158" t="s">
        <v>1461</v>
      </c>
      <c r="B1780" s="138" t="s">
        <v>1656</v>
      </c>
      <c r="C1780" s="158" t="s">
        <v>948</v>
      </c>
      <c r="D1780" s="158" t="s">
        <v>1657</v>
      </c>
      <c r="E1780" s="187">
        <v>79</v>
      </c>
      <c r="F1780" s="187"/>
      <c r="G1780" s="139" t="s">
        <v>218</v>
      </c>
      <c r="H1780" s="140">
        <v>1</v>
      </c>
      <c r="I1780" s="141">
        <v>968.22</v>
      </c>
      <c r="J1780" s="141">
        <v>968.22</v>
      </c>
    </row>
    <row r="1781" spans="1:10" ht="25.5" x14ac:dyDescent="0.25">
      <c r="A1781" s="154" t="s">
        <v>949</v>
      </c>
      <c r="B1781" s="142" t="s">
        <v>1935</v>
      </c>
      <c r="C1781" s="154" t="s">
        <v>8</v>
      </c>
      <c r="D1781" s="154" t="s">
        <v>195</v>
      </c>
      <c r="E1781" s="188" t="s">
        <v>1784</v>
      </c>
      <c r="F1781" s="188"/>
      <c r="G1781" s="143" t="s">
        <v>65</v>
      </c>
      <c r="H1781" s="144">
        <v>0.6</v>
      </c>
      <c r="I1781" s="145">
        <v>21.87</v>
      </c>
      <c r="J1781" s="145">
        <v>13.12</v>
      </c>
    </row>
    <row r="1782" spans="1:10" ht="25.5" x14ac:dyDescent="0.25">
      <c r="A1782" s="154" t="s">
        <v>949</v>
      </c>
      <c r="B1782" s="142" t="s">
        <v>1967</v>
      </c>
      <c r="C1782" s="154" t="s">
        <v>8</v>
      </c>
      <c r="D1782" s="154" t="s">
        <v>194</v>
      </c>
      <c r="E1782" s="188" t="s">
        <v>1784</v>
      </c>
      <c r="F1782" s="188"/>
      <c r="G1782" s="143" t="s">
        <v>65</v>
      </c>
      <c r="H1782" s="144">
        <v>0.6</v>
      </c>
      <c r="I1782" s="145">
        <v>16.84</v>
      </c>
      <c r="J1782" s="145">
        <v>10.1</v>
      </c>
    </row>
    <row r="1783" spans="1:10" ht="25.5" x14ac:dyDescent="0.25">
      <c r="A1783" s="155" t="s">
        <v>950</v>
      </c>
      <c r="B1783" s="148" t="s">
        <v>2442</v>
      </c>
      <c r="C1783" s="155" t="s">
        <v>220</v>
      </c>
      <c r="D1783" s="155" t="s">
        <v>1029</v>
      </c>
      <c r="E1783" s="185" t="s">
        <v>1808</v>
      </c>
      <c r="F1783" s="185"/>
      <c r="G1783" s="149" t="s">
        <v>218</v>
      </c>
      <c r="H1783" s="150">
        <v>1</v>
      </c>
      <c r="I1783" s="151">
        <v>945</v>
      </c>
      <c r="J1783" s="151">
        <v>945</v>
      </c>
    </row>
    <row r="1784" spans="1:10" x14ac:dyDescent="0.25">
      <c r="A1784" s="156"/>
      <c r="B1784" s="156"/>
      <c r="C1784" s="156"/>
      <c r="D1784" s="156"/>
      <c r="E1784" s="156" t="s">
        <v>1792</v>
      </c>
      <c r="F1784" s="146">
        <v>17.32</v>
      </c>
      <c r="G1784" s="156" t="s">
        <v>1793</v>
      </c>
      <c r="H1784" s="146">
        <v>0</v>
      </c>
      <c r="I1784" s="156" t="s">
        <v>1794</v>
      </c>
      <c r="J1784" s="146">
        <v>17.32</v>
      </c>
    </row>
    <row r="1785" spans="1:10" ht="13.5" thickBot="1" x14ac:dyDescent="0.3">
      <c r="A1785" s="156"/>
      <c r="B1785" s="156"/>
      <c r="C1785" s="156"/>
      <c r="D1785" s="156"/>
      <c r="E1785" s="156" t="s">
        <v>1795</v>
      </c>
      <c r="F1785" s="146">
        <v>0</v>
      </c>
      <c r="G1785" s="156"/>
      <c r="H1785" s="181" t="s">
        <v>1796</v>
      </c>
      <c r="I1785" s="181"/>
      <c r="J1785" s="146">
        <v>968.22</v>
      </c>
    </row>
    <row r="1786" spans="1:10" ht="13.5" thickTop="1" x14ac:dyDescent="0.25">
      <c r="A1786" s="147"/>
      <c r="B1786" s="147"/>
      <c r="C1786" s="147"/>
      <c r="D1786" s="147"/>
      <c r="E1786" s="147"/>
      <c r="F1786" s="147"/>
      <c r="G1786" s="147"/>
      <c r="H1786" s="147"/>
      <c r="I1786" s="147"/>
      <c r="J1786" s="147"/>
    </row>
    <row r="1787" spans="1:10" x14ac:dyDescent="0.25">
      <c r="A1787" s="157" t="s">
        <v>2443</v>
      </c>
      <c r="B1787" s="152" t="s">
        <v>1775</v>
      </c>
      <c r="C1787" s="157" t="s">
        <v>1776</v>
      </c>
      <c r="D1787" s="157" t="s">
        <v>1777</v>
      </c>
      <c r="E1787" s="186" t="s">
        <v>1778</v>
      </c>
      <c r="F1787" s="186"/>
      <c r="G1787" s="153" t="s">
        <v>1779</v>
      </c>
      <c r="H1787" s="152" t="s">
        <v>1780</v>
      </c>
      <c r="I1787" s="152" t="s">
        <v>1781</v>
      </c>
      <c r="J1787" s="152" t="s">
        <v>89</v>
      </c>
    </row>
    <row r="1788" spans="1:10" ht="38.25" x14ac:dyDescent="0.25">
      <c r="A1788" s="158" t="s">
        <v>1461</v>
      </c>
      <c r="B1788" s="138" t="s">
        <v>1658</v>
      </c>
      <c r="C1788" s="158" t="s">
        <v>948</v>
      </c>
      <c r="D1788" s="158" t="s">
        <v>1659</v>
      </c>
      <c r="E1788" s="187">
        <v>79</v>
      </c>
      <c r="F1788" s="187"/>
      <c r="G1788" s="139" t="s">
        <v>218</v>
      </c>
      <c r="H1788" s="140">
        <v>1</v>
      </c>
      <c r="I1788" s="141">
        <v>309.58999999999997</v>
      </c>
      <c r="J1788" s="141">
        <v>309.58999999999997</v>
      </c>
    </row>
    <row r="1789" spans="1:10" ht="25.5" x14ac:dyDescent="0.25">
      <c r="A1789" s="154" t="s">
        <v>949</v>
      </c>
      <c r="B1789" s="142" t="s">
        <v>1935</v>
      </c>
      <c r="C1789" s="154" t="s">
        <v>8</v>
      </c>
      <c r="D1789" s="154" t="s">
        <v>195</v>
      </c>
      <c r="E1789" s="188" t="s">
        <v>1784</v>
      </c>
      <c r="F1789" s="188"/>
      <c r="G1789" s="143" t="s">
        <v>65</v>
      </c>
      <c r="H1789" s="144">
        <v>0.6</v>
      </c>
      <c r="I1789" s="145">
        <v>21.87</v>
      </c>
      <c r="J1789" s="145">
        <v>13.12</v>
      </c>
    </row>
    <row r="1790" spans="1:10" ht="25.5" x14ac:dyDescent="0.25">
      <c r="A1790" s="154" t="s">
        <v>949</v>
      </c>
      <c r="B1790" s="142" t="s">
        <v>1967</v>
      </c>
      <c r="C1790" s="154" t="s">
        <v>8</v>
      </c>
      <c r="D1790" s="154" t="s">
        <v>194</v>
      </c>
      <c r="E1790" s="188" t="s">
        <v>1784</v>
      </c>
      <c r="F1790" s="188"/>
      <c r="G1790" s="143" t="s">
        <v>65</v>
      </c>
      <c r="H1790" s="144">
        <v>0.6</v>
      </c>
      <c r="I1790" s="145">
        <v>16.84</v>
      </c>
      <c r="J1790" s="145">
        <v>10.1</v>
      </c>
    </row>
    <row r="1791" spans="1:10" ht="38.25" x14ac:dyDescent="0.25">
      <c r="A1791" s="155" t="s">
        <v>950</v>
      </c>
      <c r="B1791" s="148" t="s">
        <v>2444</v>
      </c>
      <c r="C1791" s="155" t="s">
        <v>2445</v>
      </c>
      <c r="D1791" s="155" t="s">
        <v>2446</v>
      </c>
      <c r="E1791" s="185" t="s">
        <v>1808</v>
      </c>
      <c r="F1791" s="185"/>
      <c r="G1791" s="149" t="s">
        <v>198</v>
      </c>
      <c r="H1791" s="150">
        <v>1</v>
      </c>
      <c r="I1791" s="151">
        <v>286.37</v>
      </c>
      <c r="J1791" s="151">
        <v>286.37</v>
      </c>
    </row>
    <row r="1792" spans="1:10" x14ac:dyDescent="0.25">
      <c r="A1792" s="156"/>
      <c r="B1792" s="156"/>
      <c r="C1792" s="156"/>
      <c r="D1792" s="156"/>
      <c r="E1792" s="156" t="s">
        <v>1792</v>
      </c>
      <c r="F1792" s="146">
        <v>17.32</v>
      </c>
      <c r="G1792" s="156" t="s">
        <v>1793</v>
      </c>
      <c r="H1792" s="146">
        <v>0</v>
      </c>
      <c r="I1792" s="156" t="s">
        <v>1794</v>
      </c>
      <c r="J1792" s="146">
        <v>17.32</v>
      </c>
    </row>
    <row r="1793" spans="1:10" ht="13.5" thickBot="1" x14ac:dyDescent="0.3">
      <c r="A1793" s="156"/>
      <c r="B1793" s="156"/>
      <c r="C1793" s="156"/>
      <c r="D1793" s="156"/>
      <c r="E1793" s="156" t="s">
        <v>1795</v>
      </c>
      <c r="F1793" s="146">
        <v>0</v>
      </c>
      <c r="G1793" s="156"/>
      <c r="H1793" s="181" t="s">
        <v>1796</v>
      </c>
      <c r="I1793" s="181"/>
      <c r="J1793" s="146">
        <v>309.58999999999997</v>
      </c>
    </row>
    <row r="1794" spans="1:10" ht="13.5" thickTop="1" x14ac:dyDescent="0.25">
      <c r="A1794" s="147"/>
      <c r="B1794" s="147"/>
      <c r="C1794" s="147"/>
      <c r="D1794" s="147"/>
      <c r="E1794" s="147"/>
      <c r="F1794" s="147"/>
      <c r="G1794" s="147"/>
      <c r="H1794" s="147"/>
      <c r="I1794" s="147"/>
      <c r="J1794" s="147"/>
    </row>
    <row r="1795" spans="1:10" x14ac:dyDescent="0.25">
      <c r="A1795" s="157" t="s">
        <v>2447</v>
      </c>
      <c r="B1795" s="152" t="s">
        <v>1775</v>
      </c>
      <c r="C1795" s="157" t="s">
        <v>1776</v>
      </c>
      <c r="D1795" s="157" t="s">
        <v>1777</v>
      </c>
      <c r="E1795" s="186" t="s">
        <v>1778</v>
      </c>
      <c r="F1795" s="186"/>
      <c r="G1795" s="153" t="s">
        <v>1779</v>
      </c>
      <c r="H1795" s="152" t="s">
        <v>1780</v>
      </c>
      <c r="I1795" s="152" t="s">
        <v>1781</v>
      </c>
      <c r="J1795" s="152" t="s">
        <v>89</v>
      </c>
    </row>
    <row r="1796" spans="1:10" ht="51" x14ac:dyDescent="0.25">
      <c r="A1796" s="158" t="s">
        <v>1461</v>
      </c>
      <c r="B1796" s="138" t="s">
        <v>1660</v>
      </c>
      <c r="C1796" s="158" t="s">
        <v>8</v>
      </c>
      <c r="D1796" s="158" t="s">
        <v>681</v>
      </c>
      <c r="E1796" s="187" t="s">
        <v>1844</v>
      </c>
      <c r="F1796" s="187"/>
      <c r="G1796" s="139" t="s">
        <v>198</v>
      </c>
      <c r="H1796" s="140">
        <v>1</v>
      </c>
      <c r="I1796" s="141">
        <v>74.08</v>
      </c>
      <c r="J1796" s="141">
        <v>74.08</v>
      </c>
    </row>
    <row r="1797" spans="1:10" ht="25.5" x14ac:dyDescent="0.25">
      <c r="A1797" s="154" t="s">
        <v>949</v>
      </c>
      <c r="B1797" s="142" t="s">
        <v>1967</v>
      </c>
      <c r="C1797" s="154" t="s">
        <v>8</v>
      </c>
      <c r="D1797" s="154" t="s">
        <v>194</v>
      </c>
      <c r="E1797" s="188" t="s">
        <v>1784</v>
      </c>
      <c r="F1797" s="188"/>
      <c r="G1797" s="143" t="s">
        <v>65</v>
      </c>
      <c r="H1797" s="144">
        <v>0.1055</v>
      </c>
      <c r="I1797" s="145">
        <v>16.84</v>
      </c>
      <c r="J1797" s="145">
        <v>1.77</v>
      </c>
    </row>
    <row r="1798" spans="1:10" ht="25.5" x14ac:dyDescent="0.25">
      <c r="A1798" s="154" t="s">
        <v>949</v>
      </c>
      <c r="B1798" s="142" t="s">
        <v>1935</v>
      </c>
      <c r="C1798" s="154" t="s">
        <v>8</v>
      </c>
      <c r="D1798" s="154" t="s">
        <v>195</v>
      </c>
      <c r="E1798" s="188" t="s">
        <v>1784</v>
      </c>
      <c r="F1798" s="188"/>
      <c r="G1798" s="143" t="s">
        <v>65</v>
      </c>
      <c r="H1798" s="144">
        <v>0.1055</v>
      </c>
      <c r="I1798" s="145">
        <v>21.87</v>
      </c>
      <c r="J1798" s="145">
        <v>2.2999999999999998</v>
      </c>
    </row>
    <row r="1799" spans="1:10" ht="25.5" x14ac:dyDescent="0.25">
      <c r="A1799" s="155" t="s">
        <v>950</v>
      </c>
      <c r="B1799" s="148" t="s">
        <v>2448</v>
      </c>
      <c r="C1799" s="155" t="s">
        <v>8</v>
      </c>
      <c r="D1799" s="155" t="s">
        <v>537</v>
      </c>
      <c r="E1799" s="185" t="s">
        <v>1808</v>
      </c>
      <c r="F1799" s="185"/>
      <c r="G1799" s="149" t="s">
        <v>198</v>
      </c>
      <c r="H1799" s="150">
        <v>1</v>
      </c>
      <c r="I1799" s="151">
        <v>67.73</v>
      </c>
      <c r="J1799" s="151">
        <v>67.73</v>
      </c>
    </row>
    <row r="1800" spans="1:10" ht="51" x14ac:dyDescent="0.25">
      <c r="A1800" s="155" t="s">
        <v>950</v>
      </c>
      <c r="B1800" s="148" t="s">
        <v>2449</v>
      </c>
      <c r="C1800" s="155" t="s">
        <v>8</v>
      </c>
      <c r="D1800" s="155" t="s">
        <v>632</v>
      </c>
      <c r="E1800" s="185" t="s">
        <v>1808</v>
      </c>
      <c r="F1800" s="185"/>
      <c r="G1800" s="149" t="s">
        <v>198</v>
      </c>
      <c r="H1800" s="150">
        <v>3</v>
      </c>
      <c r="I1800" s="151">
        <v>0.76</v>
      </c>
      <c r="J1800" s="151">
        <v>2.2799999999999998</v>
      </c>
    </row>
    <row r="1801" spans="1:10" x14ac:dyDescent="0.25">
      <c r="A1801" s="156"/>
      <c r="B1801" s="156"/>
      <c r="C1801" s="156"/>
      <c r="D1801" s="156"/>
      <c r="E1801" s="156" t="s">
        <v>1792</v>
      </c>
      <c r="F1801" s="146">
        <v>3.03</v>
      </c>
      <c r="G1801" s="156" t="s">
        <v>1793</v>
      </c>
      <c r="H1801" s="146">
        <v>0</v>
      </c>
      <c r="I1801" s="156" t="s">
        <v>1794</v>
      </c>
      <c r="J1801" s="146">
        <v>3.03</v>
      </c>
    </row>
    <row r="1802" spans="1:10" ht="13.5" thickBot="1" x14ac:dyDescent="0.3">
      <c r="A1802" s="156"/>
      <c r="B1802" s="156"/>
      <c r="C1802" s="156"/>
      <c r="D1802" s="156"/>
      <c r="E1802" s="156" t="s">
        <v>1795</v>
      </c>
      <c r="F1802" s="146">
        <v>0</v>
      </c>
      <c r="G1802" s="156"/>
      <c r="H1802" s="181" t="s">
        <v>1796</v>
      </c>
      <c r="I1802" s="181"/>
      <c r="J1802" s="146">
        <v>74.08</v>
      </c>
    </row>
    <row r="1803" spans="1:10" ht="13.5" thickTop="1" x14ac:dyDescent="0.25">
      <c r="A1803" s="147"/>
      <c r="B1803" s="147"/>
      <c r="C1803" s="147"/>
      <c r="D1803" s="147"/>
      <c r="E1803" s="147"/>
      <c r="F1803" s="147"/>
      <c r="G1803" s="147"/>
      <c r="H1803" s="147"/>
      <c r="I1803" s="147"/>
      <c r="J1803" s="147"/>
    </row>
    <row r="1804" spans="1:10" x14ac:dyDescent="0.25">
      <c r="A1804" s="157" t="s">
        <v>2450</v>
      </c>
      <c r="B1804" s="152" t="s">
        <v>1775</v>
      </c>
      <c r="C1804" s="157" t="s">
        <v>1776</v>
      </c>
      <c r="D1804" s="157" t="s">
        <v>1777</v>
      </c>
      <c r="E1804" s="186" t="s">
        <v>1778</v>
      </c>
      <c r="F1804" s="186"/>
      <c r="G1804" s="153" t="s">
        <v>1779</v>
      </c>
      <c r="H1804" s="152" t="s">
        <v>1780</v>
      </c>
      <c r="I1804" s="152" t="s">
        <v>1781</v>
      </c>
      <c r="J1804" s="152" t="s">
        <v>89</v>
      </c>
    </row>
    <row r="1805" spans="1:10" ht="51" x14ac:dyDescent="0.25">
      <c r="A1805" s="158" t="s">
        <v>1461</v>
      </c>
      <c r="B1805" s="138" t="s">
        <v>1661</v>
      </c>
      <c r="C1805" s="158" t="s">
        <v>8</v>
      </c>
      <c r="D1805" s="158" t="s">
        <v>678</v>
      </c>
      <c r="E1805" s="187" t="s">
        <v>1844</v>
      </c>
      <c r="F1805" s="187"/>
      <c r="G1805" s="139" t="s">
        <v>198</v>
      </c>
      <c r="H1805" s="140">
        <v>1</v>
      </c>
      <c r="I1805" s="141">
        <v>11.75</v>
      </c>
      <c r="J1805" s="141">
        <v>11.75</v>
      </c>
    </row>
    <row r="1806" spans="1:10" ht="25.5" x14ac:dyDescent="0.25">
      <c r="A1806" s="154" t="s">
        <v>949</v>
      </c>
      <c r="B1806" s="142" t="s">
        <v>1967</v>
      </c>
      <c r="C1806" s="154" t="s">
        <v>8</v>
      </c>
      <c r="D1806" s="154" t="s">
        <v>194</v>
      </c>
      <c r="E1806" s="188" t="s">
        <v>1784</v>
      </c>
      <c r="F1806" s="188"/>
      <c r="G1806" s="143" t="s">
        <v>65</v>
      </c>
      <c r="H1806" s="144">
        <v>3.5200000000000002E-2</v>
      </c>
      <c r="I1806" s="145">
        <v>16.84</v>
      </c>
      <c r="J1806" s="145">
        <v>0.59</v>
      </c>
    </row>
    <row r="1807" spans="1:10" ht="25.5" x14ac:dyDescent="0.25">
      <c r="A1807" s="154" t="s">
        <v>949</v>
      </c>
      <c r="B1807" s="142" t="s">
        <v>1935</v>
      </c>
      <c r="C1807" s="154" t="s">
        <v>8</v>
      </c>
      <c r="D1807" s="154" t="s">
        <v>195</v>
      </c>
      <c r="E1807" s="188" t="s">
        <v>1784</v>
      </c>
      <c r="F1807" s="188"/>
      <c r="G1807" s="143" t="s">
        <v>65</v>
      </c>
      <c r="H1807" s="144">
        <v>3.5200000000000002E-2</v>
      </c>
      <c r="I1807" s="145">
        <v>21.87</v>
      </c>
      <c r="J1807" s="145">
        <v>0.76</v>
      </c>
    </row>
    <row r="1808" spans="1:10" ht="25.5" x14ac:dyDescent="0.25">
      <c r="A1808" s="155" t="s">
        <v>950</v>
      </c>
      <c r="B1808" s="148" t="s">
        <v>2451</v>
      </c>
      <c r="C1808" s="155" t="s">
        <v>8</v>
      </c>
      <c r="D1808" s="155" t="s">
        <v>536</v>
      </c>
      <c r="E1808" s="185" t="s">
        <v>1808</v>
      </c>
      <c r="F1808" s="185"/>
      <c r="G1808" s="149" t="s">
        <v>198</v>
      </c>
      <c r="H1808" s="150">
        <v>1</v>
      </c>
      <c r="I1808" s="151">
        <v>9.64</v>
      </c>
      <c r="J1808" s="151">
        <v>9.64</v>
      </c>
    </row>
    <row r="1809" spans="1:10" ht="51" x14ac:dyDescent="0.25">
      <c r="A1809" s="155" t="s">
        <v>950</v>
      </c>
      <c r="B1809" s="148" t="s">
        <v>2449</v>
      </c>
      <c r="C1809" s="155" t="s">
        <v>8</v>
      </c>
      <c r="D1809" s="155" t="s">
        <v>632</v>
      </c>
      <c r="E1809" s="185" t="s">
        <v>1808</v>
      </c>
      <c r="F1809" s="185"/>
      <c r="G1809" s="149" t="s">
        <v>198</v>
      </c>
      <c r="H1809" s="150">
        <v>1</v>
      </c>
      <c r="I1809" s="151">
        <v>0.76</v>
      </c>
      <c r="J1809" s="151">
        <v>0.76</v>
      </c>
    </row>
    <row r="1810" spans="1:10" x14ac:dyDescent="0.25">
      <c r="A1810" s="156"/>
      <c r="B1810" s="156"/>
      <c r="C1810" s="156"/>
      <c r="D1810" s="156"/>
      <c r="E1810" s="156" t="s">
        <v>1792</v>
      </c>
      <c r="F1810" s="146">
        <v>1</v>
      </c>
      <c r="G1810" s="156" t="s">
        <v>1793</v>
      </c>
      <c r="H1810" s="146">
        <v>0</v>
      </c>
      <c r="I1810" s="156" t="s">
        <v>1794</v>
      </c>
      <c r="J1810" s="146">
        <v>1</v>
      </c>
    </row>
    <row r="1811" spans="1:10" ht="13.5" thickBot="1" x14ac:dyDescent="0.3">
      <c r="A1811" s="156"/>
      <c r="B1811" s="156"/>
      <c r="C1811" s="156"/>
      <c r="D1811" s="156"/>
      <c r="E1811" s="156" t="s">
        <v>1795</v>
      </c>
      <c r="F1811" s="146">
        <v>0</v>
      </c>
      <c r="G1811" s="156"/>
      <c r="H1811" s="181" t="s">
        <v>1796</v>
      </c>
      <c r="I1811" s="181"/>
      <c r="J1811" s="146">
        <v>11.75</v>
      </c>
    </row>
    <row r="1812" spans="1:10" ht="13.5" thickTop="1" x14ac:dyDescent="0.25">
      <c r="A1812" s="147"/>
      <c r="B1812" s="147"/>
      <c r="C1812" s="147"/>
      <c r="D1812" s="147"/>
      <c r="E1812" s="147"/>
      <c r="F1812" s="147"/>
      <c r="G1812" s="147"/>
      <c r="H1812" s="147"/>
      <c r="I1812" s="147"/>
      <c r="J1812" s="147"/>
    </row>
    <row r="1813" spans="1:10" x14ac:dyDescent="0.25">
      <c r="A1813" s="157" t="s">
        <v>2452</v>
      </c>
      <c r="B1813" s="152" t="s">
        <v>1775</v>
      </c>
      <c r="C1813" s="157" t="s">
        <v>1776</v>
      </c>
      <c r="D1813" s="157" t="s">
        <v>1777</v>
      </c>
      <c r="E1813" s="186" t="s">
        <v>1778</v>
      </c>
      <c r="F1813" s="186"/>
      <c r="G1813" s="153" t="s">
        <v>1779</v>
      </c>
      <c r="H1813" s="152" t="s">
        <v>1780</v>
      </c>
      <c r="I1813" s="152" t="s">
        <v>1781</v>
      </c>
      <c r="J1813" s="152" t="s">
        <v>89</v>
      </c>
    </row>
    <row r="1814" spans="1:10" ht="51" x14ac:dyDescent="0.25">
      <c r="A1814" s="158" t="s">
        <v>1461</v>
      </c>
      <c r="B1814" s="138" t="s">
        <v>1662</v>
      </c>
      <c r="C1814" s="158" t="s">
        <v>8</v>
      </c>
      <c r="D1814" s="158" t="s">
        <v>680</v>
      </c>
      <c r="E1814" s="187" t="s">
        <v>1844</v>
      </c>
      <c r="F1814" s="187"/>
      <c r="G1814" s="139" t="s">
        <v>198</v>
      </c>
      <c r="H1814" s="140">
        <v>1</v>
      </c>
      <c r="I1814" s="141">
        <v>14.34</v>
      </c>
      <c r="J1814" s="141">
        <v>14.34</v>
      </c>
    </row>
    <row r="1815" spans="1:10" ht="25.5" x14ac:dyDescent="0.25">
      <c r="A1815" s="154" t="s">
        <v>949</v>
      </c>
      <c r="B1815" s="142" t="s">
        <v>1967</v>
      </c>
      <c r="C1815" s="154" t="s">
        <v>8</v>
      </c>
      <c r="D1815" s="154" t="s">
        <v>194</v>
      </c>
      <c r="E1815" s="188" t="s">
        <v>1784</v>
      </c>
      <c r="F1815" s="188"/>
      <c r="G1815" s="143" t="s">
        <v>65</v>
      </c>
      <c r="H1815" s="144">
        <v>9.11E-2</v>
      </c>
      <c r="I1815" s="145">
        <v>16.84</v>
      </c>
      <c r="J1815" s="145">
        <v>1.53</v>
      </c>
    </row>
    <row r="1816" spans="1:10" ht="25.5" x14ac:dyDescent="0.25">
      <c r="A1816" s="154" t="s">
        <v>949</v>
      </c>
      <c r="B1816" s="142" t="s">
        <v>1935</v>
      </c>
      <c r="C1816" s="154" t="s">
        <v>8</v>
      </c>
      <c r="D1816" s="154" t="s">
        <v>195</v>
      </c>
      <c r="E1816" s="188" t="s">
        <v>1784</v>
      </c>
      <c r="F1816" s="188"/>
      <c r="G1816" s="143" t="s">
        <v>65</v>
      </c>
      <c r="H1816" s="144">
        <v>9.11E-2</v>
      </c>
      <c r="I1816" s="145">
        <v>21.87</v>
      </c>
      <c r="J1816" s="145">
        <v>1.99</v>
      </c>
    </row>
    <row r="1817" spans="1:10" ht="25.5" x14ac:dyDescent="0.25">
      <c r="A1817" s="155" t="s">
        <v>950</v>
      </c>
      <c r="B1817" s="148" t="s">
        <v>2451</v>
      </c>
      <c r="C1817" s="155" t="s">
        <v>8</v>
      </c>
      <c r="D1817" s="155" t="s">
        <v>536</v>
      </c>
      <c r="E1817" s="185" t="s">
        <v>1808</v>
      </c>
      <c r="F1817" s="185"/>
      <c r="G1817" s="149" t="s">
        <v>198</v>
      </c>
      <c r="H1817" s="150">
        <v>1</v>
      </c>
      <c r="I1817" s="151">
        <v>9.64</v>
      </c>
      <c r="J1817" s="151">
        <v>9.64</v>
      </c>
    </row>
    <row r="1818" spans="1:10" ht="51" x14ac:dyDescent="0.25">
      <c r="A1818" s="155" t="s">
        <v>950</v>
      </c>
      <c r="B1818" s="148" t="s">
        <v>2453</v>
      </c>
      <c r="C1818" s="155" t="s">
        <v>8</v>
      </c>
      <c r="D1818" s="155" t="s">
        <v>633</v>
      </c>
      <c r="E1818" s="185" t="s">
        <v>1808</v>
      </c>
      <c r="F1818" s="185"/>
      <c r="G1818" s="149" t="s">
        <v>198</v>
      </c>
      <c r="H1818" s="150">
        <v>1</v>
      </c>
      <c r="I1818" s="151">
        <v>1.18</v>
      </c>
      <c r="J1818" s="151">
        <v>1.18</v>
      </c>
    </row>
    <row r="1819" spans="1:10" x14ac:dyDescent="0.25">
      <c r="A1819" s="156"/>
      <c r="B1819" s="156"/>
      <c r="C1819" s="156"/>
      <c r="D1819" s="156"/>
      <c r="E1819" s="156" t="s">
        <v>1792</v>
      </c>
      <c r="F1819" s="146">
        <v>2.62</v>
      </c>
      <c r="G1819" s="156" t="s">
        <v>1793</v>
      </c>
      <c r="H1819" s="146">
        <v>0</v>
      </c>
      <c r="I1819" s="156" t="s">
        <v>1794</v>
      </c>
      <c r="J1819" s="146">
        <v>2.62</v>
      </c>
    </row>
    <row r="1820" spans="1:10" ht="13.5" thickBot="1" x14ac:dyDescent="0.3">
      <c r="A1820" s="156"/>
      <c r="B1820" s="156"/>
      <c r="C1820" s="156"/>
      <c r="D1820" s="156"/>
      <c r="E1820" s="156" t="s">
        <v>1795</v>
      </c>
      <c r="F1820" s="146">
        <v>0</v>
      </c>
      <c r="G1820" s="156"/>
      <c r="H1820" s="181" t="s">
        <v>1796</v>
      </c>
      <c r="I1820" s="181"/>
      <c r="J1820" s="146">
        <v>14.34</v>
      </c>
    </row>
    <row r="1821" spans="1:10" ht="13.5" thickTop="1" x14ac:dyDescent="0.25">
      <c r="A1821" s="147"/>
      <c r="B1821" s="147"/>
      <c r="C1821" s="147"/>
      <c r="D1821" s="147"/>
      <c r="E1821" s="147"/>
      <c r="F1821" s="147"/>
      <c r="G1821" s="147"/>
      <c r="H1821" s="147"/>
      <c r="I1821" s="147"/>
      <c r="J1821" s="147"/>
    </row>
    <row r="1822" spans="1:10" x14ac:dyDescent="0.25">
      <c r="A1822" s="157" t="s">
        <v>2454</v>
      </c>
      <c r="B1822" s="152" t="s">
        <v>1775</v>
      </c>
      <c r="C1822" s="157" t="s">
        <v>1776</v>
      </c>
      <c r="D1822" s="157" t="s">
        <v>1777</v>
      </c>
      <c r="E1822" s="186" t="s">
        <v>1778</v>
      </c>
      <c r="F1822" s="186"/>
      <c r="G1822" s="153" t="s">
        <v>1779</v>
      </c>
      <c r="H1822" s="152" t="s">
        <v>1780</v>
      </c>
      <c r="I1822" s="152" t="s">
        <v>1781</v>
      </c>
      <c r="J1822" s="152" t="s">
        <v>89</v>
      </c>
    </row>
    <row r="1823" spans="1:10" ht="51" x14ac:dyDescent="0.25">
      <c r="A1823" s="158" t="s">
        <v>1461</v>
      </c>
      <c r="B1823" s="138" t="s">
        <v>1663</v>
      </c>
      <c r="C1823" s="158" t="s">
        <v>948</v>
      </c>
      <c r="D1823" s="158" t="s">
        <v>1664</v>
      </c>
      <c r="E1823" s="187" t="s">
        <v>1844</v>
      </c>
      <c r="F1823" s="187"/>
      <c r="G1823" s="139" t="s">
        <v>198</v>
      </c>
      <c r="H1823" s="140">
        <v>1</v>
      </c>
      <c r="I1823" s="141">
        <v>117.51</v>
      </c>
      <c r="J1823" s="141">
        <v>117.51</v>
      </c>
    </row>
    <row r="1824" spans="1:10" ht="25.5" x14ac:dyDescent="0.25">
      <c r="A1824" s="154" t="s">
        <v>949</v>
      </c>
      <c r="B1824" s="142" t="s">
        <v>1967</v>
      </c>
      <c r="C1824" s="154" t="s">
        <v>8</v>
      </c>
      <c r="D1824" s="154" t="s">
        <v>194</v>
      </c>
      <c r="E1824" s="188" t="s">
        <v>1784</v>
      </c>
      <c r="F1824" s="188"/>
      <c r="G1824" s="143" t="s">
        <v>65</v>
      </c>
      <c r="H1824" s="144">
        <v>0.13500000000000001</v>
      </c>
      <c r="I1824" s="145">
        <v>16.84</v>
      </c>
      <c r="J1824" s="145">
        <v>2.27</v>
      </c>
    </row>
    <row r="1825" spans="1:10" ht="25.5" x14ac:dyDescent="0.25">
      <c r="A1825" s="154" t="s">
        <v>949</v>
      </c>
      <c r="B1825" s="142" t="s">
        <v>1935</v>
      </c>
      <c r="C1825" s="154" t="s">
        <v>8</v>
      </c>
      <c r="D1825" s="154" t="s">
        <v>195</v>
      </c>
      <c r="E1825" s="188" t="s">
        <v>1784</v>
      </c>
      <c r="F1825" s="188"/>
      <c r="G1825" s="143" t="s">
        <v>65</v>
      </c>
      <c r="H1825" s="144">
        <v>0.13500000000000001</v>
      </c>
      <c r="I1825" s="145">
        <v>21.87</v>
      </c>
      <c r="J1825" s="145">
        <v>2.95</v>
      </c>
    </row>
    <row r="1826" spans="1:10" ht="51" x14ac:dyDescent="0.25">
      <c r="A1826" s="155" t="s">
        <v>950</v>
      </c>
      <c r="B1826" s="148" t="s">
        <v>2455</v>
      </c>
      <c r="C1826" s="155" t="s">
        <v>8</v>
      </c>
      <c r="D1826" s="155" t="s">
        <v>2456</v>
      </c>
      <c r="E1826" s="185" t="s">
        <v>1808</v>
      </c>
      <c r="F1826" s="185"/>
      <c r="G1826" s="149" t="s">
        <v>198</v>
      </c>
      <c r="H1826" s="150">
        <v>1</v>
      </c>
      <c r="I1826" s="151">
        <v>1.27</v>
      </c>
      <c r="J1826" s="151">
        <v>1.27</v>
      </c>
    </row>
    <row r="1827" spans="1:10" ht="38.25" x14ac:dyDescent="0.25">
      <c r="A1827" s="155" t="s">
        <v>950</v>
      </c>
      <c r="B1827" s="148" t="s">
        <v>2457</v>
      </c>
      <c r="C1827" s="155" t="s">
        <v>8</v>
      </c>
      <c r="D1827" s="155" t="s">
        <v>2458</v>
      </c>
      <c r="E1827" s="185" t="s">
        <v>1808</v>
      </c>
      <c r="F1827" s="185"/>
      <c r="G1827" s="149" t="s">
        <v>198</v>
      </c>
      <c r="H1827" s="150">
        <v>1</v>
      </c>
      <c r="I1827" s="151">
        <v>111.02</v>
      </c>
      <c r="J1827" s="151">
        <v>111.02</v>
      </c>
    </row>
    <row r="1828" spans="1:10" x14ac:dyDescent="0.25">
      <c r="A1828" s="156"/>
      <c r="B1828" s="156"/>
      <c r="C1828" s="156"/>
      <c r="D1828" s="156"/>
      <c r="E1828" s="156" t="s">
        <v>1792</v>
      </c>
      <c r="F1828" s="146">
        <v>3.88</v>
      </c>
      <c r="G1828" s="156" t="s">
        <v>1793</v>
      </c>
      <c r="H1828" s="146">
        <v>0</v>
      </c>
      <c r="I1828" s="156" t="s">
        <v>1794</v>
      </c>
      <c r="J1828" s="146">
        <v>3.88</v>
      </c>
    </row>
    <row r="1829" spans="1:10" ht="13.5" thickBot="1" x14ac:dyDescent="0.3">
      <c r="A1829" s="156"/>
      <c r="B1829" s="156"/>
      <c r="C1829" s="156"/>
      <c r="D1829" s="156"/>
      <c r="E1829" s="156" t="s">
        <v>1795</v>
      </c>
      <c r="F1829" s="146">
        <v>0</v>
      </c>
      <c r="G1829" s="156"/>
      <c r="H1829" s="181" t="s">
        <v>1796</v>
      </c>
      <c r="I1829" s="181"/>
      <c r="J1829" s="146">
        <v>117.51</v>
      </c>
    </row>
    <row r="1830" spans="1:10" ht="13.5" thickTop="1" x14ac:dyDescent="0.25">
      <c r="A1830" s="147"/>
      <c r="B1830" s="147"/>
      <c r="C1830" s="147"/>
      <c r="D1830" s="147"/>
      <c r="E1830" s="147"/>
      <c r="F1830" s="147"/>
      <c r="G1830" s="147"/>
      <c r="H1830" s="147"/>
      <c r="I1830" s="147"/>
      <c r="J1830" s="147"/>
    </row>
    <row r="1831" spans="1:10" x14ac:dyDescent="0.25">
      <c r="A1831" s="157" t="s">
        <v>2459</v>
      </c>
      <c r="B1831" s="152" t="s">
        <v>1775</v>
      </c>
      <c r="C1831" s="157" t="s">
        <v>1776</v>
      </c>
      <c r="D1831" s="157" t="s">
        <v>1777</v>
      </c>
      <c r="E1831" s="186" t="s">
        <v>1778</v>
      </c>
      <c r="F1831" s="186"/>
      <c r="G1831" s="153" t="s">
        <v>1779</v>
      </c>
      <c r="H1831" s="152" t="s">
        <v>1780</v>
      </c>
      <c r="I1831" s="152" t="s">
        <v>1781</v>
      </c>
      <c r="J1831" s="152" t="s">
        <v>89</v>
      </c>
    </row>
    <row r="1832" spans="1:10" ht="63.75" x14ac:dyDescent="0.25">
      <c r="A1832" s="158" t="s">
        <v>1461</v>
      </c>
      <c r="B1832" s="138" t="s">
        <v>1233</v>
      </c>
      <c r="C1832" s="158" t="s">
        <v>8</v>
      </c>
      <c r="D1832" s="158" t="s">
        <v>145</v>
      </c>
      <c r="E1832" s="187" t="s">
        <v>1844</v>
      </c>
      <c r="F1832" s="187"/>
      <c r="G1832" s="139" t="s">
        <v>12</v>
      </c>
      <c r="H1832" s="140">
        <v>1</v>
      </c>
      <c r="I1832" s="141">
        <v>6.82</v>
      </c>
      <c r="J1832" s="141">
        <v>6.82</v>
      </c>
    </row>
    <row r="1833" spans="1:10" ht="25.5" x14ac:dyDescent="0.25">
      <c r="A1833" s="154" t="s">
        <v>949</v>
      </c>
      <c r="B1833" s="142" t="s">
        <v>1935</v>
      </c>
      <c r="C1833" s="154" t="s">
        <v>8</v>
      </c>
      <c r="D1833" s="154" t="s">
        <v>195</v>
      </c>
      <c r="E1833" s="188" t="s">
        <v>1784</v>
      </c>
      <c r="F1833" s="188"/>
      <c r="G1833" s="143" t="s">
        <v>65</v>
      </c>
      <c r="H1833" s="144">
        <v>0.04</v>
      </c>
      <c r="I1833" s="145">
        <v>21.87</v>
      </c>
      <c r="J1833" s="145">
        <v>0.87</v>
      </c>
    </row>
    <row r="1834" spans="1:10" ht="25.5" x14ac:dyDescent="0.25">
      <c r="A1834" s="154" t="s">
        <v>949</v>
      </c>
      <c r="B1834" s="142" t="s">
        <v>1967</v>
      </c>
      <c r="C1834" s="154" t="s">
        <v>8</v>
      </c>
      <c r="D1834" s="154" t="s">
        <v>194</v>
      </c>
      <c r="E1834" s="188" t="s">
        <v>1784</v>
      </c>
      <c r="F1834" s="188"/>
      <c r="G1834" s="143" t="s">
        <v>65</v>
      </c>
      <c r="H1834" s="144">
        <v>0.04</v>
      </c>
      <c r="I1834" s="145">
        <v>16.84</v>
      </c>
      <c r="J1834" s="145">
        <v>0.67</v>
      </c>
    </row>
    <row r="1835" spans="1:10" ht="51" x14ac:dyDescent="0.25">
      <c r="A1835" s="155" t="s">
        <v>950</v>
      </c>
      <c r="B1835" s="148" t="s">
        <v>2460</v>
      </c>
      <c r="C1835" s="155" t="s">
        <v>8</v>
      </c>
      <c r="D1835" s="155" t="s">
        <v>509</v>
      </c>
      <c r="E1835" s="185" t="s">
        <v>1808</v>
      </c>
      <c r="F1835" s="185"/>
      <c r="G1835" s="149" t="s">
        <v>12</v>
      </c>
      <c r="H1835" s="150">
        <v>1.19</v>
      </c>
      <c r="I1835" s="151">
        <v>4.42</v>
      </c>
      <c r="J1835" s="151">
        <v>5.25</v>
      </c>
    </row>
    <row r="1836" spans="1:10" ht="25.5" x14ac:dyDescent="0.25">
      <c r="A1836" s="155" t="s">
        <v>950</v>
      </c>
      <c r="B1836" s="148" t="s">
        <v>2101</v>
      </c>
      <c r="C1836" s="155" t="s">
        <v>8</v>
      </c>
      <c r="D1836" s="155" t="s">
        <v>556</v>
      </c>
      <c r="E1836" s="185" t="s">
        <v>1808</v>
      </c>
      <c r="F1836" s="185"/>
      <c r="G1836" s="149" t="s">
        <v>198</v>
      </c>
      <c r="H1836" s="150">
        <v>8.9999999999999993E-3</v>
      </c>
      <c r="I1836" s="151">
        <v>3.95</v>
      </c>
      <c r="J1836" s="151">
        <v>0.03</v>
      </c>
    </row>
    <row r="1837" spans="1:10" x14ac:dyDescent="0.25">
      <c r="A1837" s="156"/>
      <c r="B1837" s="156"/>
      <c r="C1837" s="156"/>
      <c r="D1837" s="156"/>
      <c r="E1837" s="156" t="s">
        <v>1792</v>
      </c>
      <c r="F1837" s="146">
        <v>1.1399999999999999</v>
      </c>
      <c r="G1837" s="156" t="s">
        <v>1793</v>
      </c>
      <c r="H1837" s="146">
        <v>0</v>
      </c>
      <c r="I1837" s="156" t="s">
        <v>1794</v>
      </c>
      <c r="J1837" s="146">
        <v>1.1399999999999999</v>
      </c>
    </row>
    <row r="1838" spans="1:10" ht="13.5" thickBot="1" x14ac:dyDescent="0.3">
      <c r="A1838" s="156"/>
      <c r="B1838" s="156"/>
      <c r="C1838" s="156"/>
      <c r="D1838" s="156"/>
      <c r="E1838" s="156" t="s">
        <v>1795</v>
      </c>
      <c r="F1838" s="146">
        <v>0</v>
      </c>
      <c r="G1838" s="156"/>
      <c r="H1838" s="181" t="s">
        <v>1796</v>
      </c>
      <c r="I1838" s="181"/>
      <c r="J1838" s="146">
        <v>6.82</v>
      </c>
    </row>
    <row r="1839" spans="1:10" ht="13.5" thickTop="1" x14ac:dyDescent="0.25">
      <c r="A1839" s="147"/>
      <c r="B1839" s="147"/>
      <c r="C1839" s="147"/>
      <c r="D1839" s="147"/>
      <c r="E1839" s="147"/>
      <c r="F1839" s="147"/>
      <c r="G1839" s="147"/>
      <c r="H1839" s="147"/>
      <c r="I1839" s="147"/>
      <c r="J1839" s="147"/>
    </row>
    <row r="1840" spans="1:10" x14ac:dyDescent="0.25">
      <c r="A1840" s="157" t="s">
        <v>2461</v>
      </c>
      <c r="B1840" s="152" t="s">
        <v>1775</v>
      </c>
      <c r="C1840" s="157" t="s">
        <v>1776</v>
      </c>
      <c r="D1840" s="157" t="s">
        <v>1777</v>
      </c>
      <c r="E1840" s="186" t="s">
        <v>1778</v>
      </c>
      <c r="F1840" s="186"/>
      <c r="G1840" s="153" t="s">
        <v>1779</v>
      </c>
      <c r="H1840" s="152" t="s">
        <v>1780</v>
      </c>
      <c r="I1840" s="152" t="s">
        <v>1781</v>
      </c>
      <c r="J1840" s="152" t="s">
        <v>89</v>
      </c>
    </row>
    <row r="1841" spans="1:10" ht="51" x14ac:dyDescent="0.25">
      <c r="A1841" s="158" t="s">
        <v>1461</v>
      </c>
      <c r="B1841" s="138" t="s">
        <v>1665</v>
      </c>
      <c r="C1841" s="158" t="s">
        <v>8</v>
      </c>
      <c r="D1841" s="158" t="s">
        <v>141</v>
      </c>
      <c r="E1841" s="187" t="s">
        <v>1844</v>
      </c>
      <c r="F1841" s="187"/>
      <c r="G1841" s="139" t="s">
        <v>198</v>
      </c>
      <c r="H1841" s="140">
        <v>1</v>
      </c>
      <c r="I1841" s="141">
        <v>21.11</v>
      </c>
      <c r="J1841" s="141">
        <v>21.11</v>
      </c>
    </row>
    <row r="1842" spans="1:10" ht="51" x14ac:dyDescent="0.25">
      <c r="A1842" s="154" t="s">
        <v>949</v>
      </c>
      <c r="B1842" s="142" t="s">
        <v>2153</v>
      </c>
      <c r="C1842" s="154" t="s">
        <v>8</v>
      </c>
      <c r="D1842" s="154" t="s">
        <v>323</v>
      </c>
      <c r="E1842" s="188" t="s">
        <v>1844</v>
      </c>
      <c r="F1842" s="188"/>
      <c r="G1842" s="143" t="s">
        <v>198</v>
      </c>
      <c r="H1842" s="144">
        <v>1</v>
      </c>
      <c r="I1842" s="145">
        <v>6.51</v>
      </c>
      <c r="J1842" s="145">
        <v>6.51</v>
      </c>
    </row>
    <row r="1843" spans="1:10" ht="51" x14ac:dyDescent="0.25">
      <c r="A1843" s="154" t="s">
        <v>949</v>
      </c>
      <c r="B1843" s="142" t="s">
        <v>2462</v>
      </c>
      <c r="C1843" s="154" t="s">
        <v>8</v>
      </c>
      <c r="D1843" s="154" t="s">
        <v>324</v>
      </c>
      <c r="E1843" s="188" t="s">
        <v>1844</v>
      </c>
      <c r="F1843" s="188"/>
      <c r="G1843" s="143" t="s">
        <v>198</v>
      </c>
      <c r="H1843" s="144">
        <v>1</v>
      </c>
      <c r="I1843" s="145">
        <v>14.6</v>
      </c>
      <c r="J1843" s="145">
        <v>14.6</v>
      </c>
    </row>
    <row r="1844" spans="1:10" x14ac:dyDescent="0.25">
      <c r="A1844" s="156"/>
      <c r="B1844" s="156"/>
      <c r="C1844" s="156"/>
      <c r="D1844" s="156"/>
      <c r="E1844" s="156" t="s">
        <v>1792</v>
      </c>
      <c r="F1844" s="146">
        <v>8.59</v>
      </c>
      <c r="G1844" s="156" t="s">
        <v>1793</v>
      </c>
      <c r="H1844" s="146">
        <v>0</v>
      </c>
      <c r="I1844" s="156" t="s">
        <v>1794</v>
      </c>
      <c r="J1844" s="146">
        <v>8.59</v>
      </c>
    </row>
    <row r="1845" spans="1:10" ht="13.5" thickBot="1" x14ac:dyDescent="0.3">
      <c r="A1845" s="156"/>
      <c r="B1845" s="156"/>
      <c r="C1845" s="156"/>
      <c r="D1845" s="156"/>
      <c r="E1845" s="156" t="s">
        <v>1795</v>
      </c>
      <c r="F1845" s="146">
        <v>0</v>
      </c>
      <c r="G1845" s="156"/>
      <c r="H1845" s="181" t="s">
        <v>1796</v>
      </c>
      <c r="I1845" s="181"/>
      <c r="J1845" s="146">
        <v>21.11</v>
      </c>
    </row>
    <row r="1846" spans="1:10" ht="13.5" thickTop="1" x14ac:dyDescent="0.25">
      <c r="A1846" s="147"/>
      <c r="B1846" s="147"/>
      <c r="C1846" s="147"/>
      <c r="D1846" s="147"/>
      <c r="E1846" s="147"/>
      <c r="F1846" s="147"/>
      <c r="G1846" s="147"/>
      <c r="H1846" s="147"/>
      <c r="I1846" s="147"/>
      <c r="J1846" s="147"/>
    </row>
    <row r="1847" spans="1:10" x14ac:dyDescent="0.25">
      <c r="A1847" s="157" t="s">
        <v>2463</v>
      </c>
      <c r="B1847" s="152" t="s">
        <v>1775</v>
      </c>
      <c r="C1847" s="157" t="s">
        <v>1776</v>
      </c>
      <c r="D1847" s="157" t="s">
        <v>1777</v>
      </c>
      <c r="E1847" s="186" t="s">
        <v>1778</v>
      </c>
      <c r="F1847" s="186"/>
      <c r="G1847" s="153" t="s">
        <v>1779</v>
      </c>
      <c r="H1847" s="152" t="s">
        <v>1780</v>
      </c>
      <c r="I1847" s="152" t="s">
        <v>1781</v>
      </c>
      <c r="J1847" s="152" t="s">
        <v>89</v>
      </c>
    </row>
    <row r="1848" spans="1:10" ht="51" x14ac:dyDescent="0.25">
      <c r="A1848" s="158" t="s">
        <v>1461</v>
      </c>
      <c r="B1848" s="138" t="s">
        <v>1666</v>
      </c>
      <c r="C1848" s="158" t="s">
        <v>8</v>
      </c>
      <c r="D1848" s="158" t="s">
        <v>163</v>
      </c>
      <c r="E1848" s="187" t="s">
        <v>1844</v>
      </c>
      <c r="F1848" s="187"/>
      <c r="G1848" s="139" t="s">
        <v>198</v>
      </c>
      <c r="H1848" s="140">
        <v>1</v>
      </c>
      <c r="I1848" s="141">
        <v>33.39</v>
      </c>
      <c r="J1848" s="141">
        <v>33.39</v>
      </c>
    </row>
    <row r="1849" spans="1:10" ht="51" x14ac:dyDescent="0.25">
      <c r="A1849" s="154" t="s">
        <v>949</v>
      </c>
      <c r="B1849" s="142" t="s">
        <v>2153</v>
      </c>
      <c r="C1849" s="154" t="s">
        <v>8</v>
      </c>
      <c r="D1849" s="154" t="s">
        <v>323</v>
      </c>
      <c r="E1849" s="188" t="s">
        <v>1844</v>
      </c>
      <c r="F1849" s="188"/>
      <c r="G1849" s="143" t="s">
        <v>198</v>
      </c>
      <c r="H1849" s="144">
        <v>1</v>
      </c>
      <c r="I1849" s="145">
        <v>6.51</v>
      </c>
      <c r="J1849" s="145">
        <v>6.51</v>
      </c>
    </row>
    <row r="1850" spans="1:10" ht="51" x14ac:dyDescent="0.25">
      <c r="A1850" s="154" t="s">
        <v>949</v>
      </c>
      <c r="B1850" s="142" t="s">
        <v>2464</v>
      </c>
      <c r="C1850" s="154" t="s">
        <v>8</v>
      </c>
      <c r="D1850" s="154" t="s">
        <v>325</v>
      </c>
      <c r="E1850" s="188" t="s">
        <v>1844</v>
      </c>
      <c r="F1850" s="188"/>
      <c r="G1850" s="143" t="s">
        <v>198</v>
      </c>
      <c r="H1850" s="144">
        <v>1</v>
      </c>
      <c r="I1850" s="145">
        <v>26.88</v>
      </c>
      <c r="J1850" s="145">
        <v>26.88</v>
      </c>
    </row>
    <row r="1851" spans="1:10" x14ac:dyDescent="0.25">
      <c r="A1851" s="156"/>
      <c r="B1851" s="156"/>
      <c r="C1851" s="156"/>
      <c r="D1851" s="156"/>
      <c r="E1851" s="156" t="s">
        <v>1792</v>
      </c>
      <c r="F1851" s="146">
        <v>13.35</v>
      </c>
      <c r="G1851" s="156" t="s">
        <v>1793</v>
      </c>
      <c r="H1851" s="146">
        <v>0</v>
      </c>
      <c r="I1851" s="156" t="s">
        <v>1794</v>
      </c>
      <c r="J1851" s="146">
        <v>13.35</v>
      </c>
    </row>
    <row r="1852" spans="1:10" ht="13.5" thickBot="1" x14ac:dyDescent="0.3">
      <c r="A1852" s="156"/>
      <c r="B1852" s="156"/>
      <c r="C1852" s="156"/>
      <c r="D1852" s="156"/>
      <c r="E1852" s="156" t="s">
        <v>1795</v>
      </c>
      <c r="F1852" s="146">
        <v>0</v>
      </c>
      <c r="G1852" s="156"/>
      <c r="H1852" s="181" t="s">
        <v>1796</v>
      </c>
      <c r="I1852" s="181"/>
      <c r="J1852" s="146">
        <v>33.39</v>
      </c>
    </row>
    <row r="1853" spans="1:10" ht="13.5" thickTop="1" x14ac:dyDescent="0.25">
      <c r="A1853" s="147"/>
      <c r="B1853" s="147"/>
      <c r="C1853" s="147"/>
      <c r="D1853" s="147"/>
      <c r="E1853" s="147"/>
      <c r="F1853" s="147"/>
      <c r="G1853" s="147"/>
      <c r="H1853" s="147"/>
      <c r="I1853" s="147"/>
      <c r="J1853" s="147"/>
    </row>
    <row r="1854" spans="1:10" x14ac:dyDescent="0.25">
      <c r="A1854" s="157" t="s">
        <v>2465</v>
      </c>
      <c r="B1854" s="152" t="s">
        <v>1775</v>
      </c>
      <c r="C1854" s="157" t="s">
        <v>1776</v>
      </c>
      <c r="D1854" s="157" t="s">
        <v>1777</v>
      </c>
      <c r="E1854" s="186" t="s">
        <v>1778</v>
      </c>
      <c r="F1854" s="186"/>
      <c r="G1854" s="153" t="s">
        <v>1779</v>
      </c>
      <c r="H1854" s="152" t="s">
        <v>1780</v>
      </c>
      <c r="I1854" s="152" t="s">
        <v>1781</v>
      </c>
      <c r="J1854" s="152" t="s">
        <v>89</v>
      </c>
    </row>
    <row r="1855" spans="1:10" ht="51" x14ac:dyDescent="0.25">
      <c r="A1855" s="158" t="s">
        <v>1461</v>
      </c>
      <c r="B1855" s="138" t="s">
        <v>1239</v>
      </c>
      <c r="C1855" s="158" t="s">
        <v>8</v>
      </c>
      <c r="D1855" s="158" t="s">
        <v>328</v>
      </c>
      <c r="E1855" s="187" t="s">
        <v>1844</v>
      </c>
      <c r="F1855" s="187"/>
      <c r="G1855" s="139" t="s">
        <v>198</v>
      </c>
      <c r="H1855" s="140">
        <v>1</v>
      </c>
      <c r="I1855" s="141">
        <v>22.3</v>
      </c>
      <c r="J1855" s="141">
        <v>22.3</v>
      </c>
    </row>
    <row r="1856" spans="1:10" ht="51" x14ac:dyDescent="0.25">
      <c r="A1856" s="154" t="s">
        <v>949</v>
      </c>
      <c r="B1856" s="142" t="s">
        <v>2153</v>
      </c>
      <c r="C1856" s="154" t="s">
        <v>8</v>
      </c>
      <c r="D1856" s="154" t="s">
        <v>323</v>
      </c>
      <c r="E1856" s="188" t="s">
        <v>1844</v>
      </c>
      <c r="F1856" s="188"/>
      <c r="G1856" s="143" t="s">
        <v>198</v>
      </c>
      <c r="H1856" s="144">
        <v>1</v>
      </c>
      <c r="I1856" s="145">
        <v>6.51</v>
      </c>
      <c r="J1856" s="145">
        <v>6.51</v>
      </c>
    </row>
    <row r="1857" spans="1:10" ht="51" x14ac:dyDescent="0.25">
      <c r="A1857" s="154" t="s">
        <v>949</v>
      </c>
      <c r="B1857" s="142" t="s">
        <v>2466</v>
      </c>
      <c r="C1857" s="154" t="s">
        <v>8</v>
      </c>
      <c r="D1857" s="154" t="s">
        <v>326</v>
      </c>
      <c r="E1857" s="188" t="s">
        <v>1844</v>
      </c>
      <c r="F1857" s="188"/>
      <c r="G1857" s="143" t="s">
        <v>198</v>
      </c>
      <c r="H1857" s="144">
        <v>1</v>
      </c>
      <c r="I1857" s="145">
        <v>15.79</v>
      </c>
      <c r="J1857" s="145">
        <v>15.79</v>
      </c>
    </row>
    <row r="1858" spans="1:10" x14ac:dyDescent="0.25">
      <c r="A1858" s="156"/>
      <c r="B1858" s="156"/>
      <c r="C1858" s="156"/>
      <c r="D1858" s="156"/>
      <c r="E1858" s="156" t="s">
        <v>1792</v>
      </c>
      <c r="F1858" s="146">
        <v>8.8800000000000008</v>
      </c>
      <c r="G1858" s="156" t="s">
        <v>1793</v>
      </c>
      <c r="H1858" s="146">
        <v>0</v>
      </c>
      <c r="I1858" s="156" t="s">
        <v>1794</v>
      </c>
      <c r="J1858" s="146">
        <v>8.8800000000000008</v>
      </c>
    </row>
    <row r="1859" spans="1:10" ht="13.5" thickBot="1" x14ac:dyDescent="0.3">
      <c r="A1859" s="156"/>
      <c r="B1859" s="156"/>
      <c r="C1859" s="156"/>
      <c r="D1859" s="156"/>
      <c r="E1859" s="156" t="s">
        <v>1795</v>
      </c>
      <c r="F1859" s="146">
        <v>0</v>
      </c>
      <c r="G1859" s="156"/>
      <c r="H1859" s="181" t="s">
        <v>1796</v>
      </c>
      <c r="I1859" s="181"/>
      <c r="J1859" s="146">
        <v>22.3</v>
      </c>
    </row>
    <row r="1860" spans="1:10" ht="13.5" thickTop="1" x14ac:dyDescent="0.25">
      <c r="A1860" s="147"/>
      <c r="B1860" s="147"/>
      <c r="C1860" s="147"/>
      <c r="D1860" s="147"/>
      <c r="E1860" s="147"/>
      <c r="F1860" s="147"/>
      <c r="G1860" s="147"/>
      <c r="H1860" s="147"/>
      <c r="I1860" s="147"/>
      <c r="J1860" s="147"/>
    </row>
    <row r="1861" spans="1:10" x14ac:dyDescent="0.25">
      <c r="A1861" s="157" t="s">
        <v>2467</v>
      </c>
      <c r="B1861" s="152" t="s">
        <v>1775</v>
      </c>
      <c r="C1861" s="157" t="s">
        <v>1776</v>
      </c>
      <c r="D1861" s="157" t="s">
        <v>1777</v>
      </c>
      <c r="E1861" s="186" t="s">
        <v>1778</v>
      </c>
      <c r="F1861" s="186"/>
      <c r="G1861" s="153" t="s">
        <v>1779</v>
      </c>
      <c r="H1861" s="152" t="s">
        <v>1780</v>
      </c>
      <c r="I1861" s="152" t="s">
        <v>1781</v>
      </c>
      <c r="J1861" s="152" t="s">
        <v>89</v>
      </c>
    </row>
    <row r="1862" spans="1:10" ht="25.5" x14ac:dyDescent="0.25">
      <c r="A1862" s="158" t="s">
        <v>1461</v>
      </c>
      <c r="B1862" s="138" t="s">
        <v>1030</v>
      </c>
      <c r="C1862" s="158" t="s">
        <v>948</v>
      </c>
      <c r="D1862" s="158" t="s">
        <v>786</v>
      </c>
      <c r="E1862" s="187" t="s">
        <v>1782</v>
      </c>
      <c r="F1862" s="187"/>
      <c r="G1862" s="139" t="s">
        <v>198</v>
      </c>
      <c r="H1862" s="140">
        <v>1</v>
      </c>
      <c r="I1862" s="141">
        <v>69.650000000000006</v>
      </c>
      <c r="J1862" s="141">
        <v>69.650000000000006</v>
      </c>
    </row>
    <row r="1863" spans="1:10" ht="25.5" x14ac:dyDescent="0.25">
      <c r="A1863" s="154" t="s">
        <v>949</v>
      </c>
      <c r="B1863" s="142" t="s">
        <v>1935</v>
      </c>
      <c r="C1863" s="154" t="s">
        <v>8</v>
      </c>
      <c r="D1863" s="154" t="s">
        <v>195</v>
      </c>
      <c r="E1863" s="188" t="s">
        <v>1784</v>
      </c>
      <c r="F1863" s="188"/>
      <c r="G1863" s="143" t="s">
        <v>65</v>
      </c>
      <c r="H1863" s="144">
        <v>1</v>
      </c>
      <c r="I1863" s="145">
        <v>21.87</v>
      </c>
      <c r="J1863" s="145">
        <v>21.87</v>
      </c>
    </row>
    <row r="1864" spans="1:10" ht="25.5" x14ac:dyDescent="0.25">
      <c r="A1864" s="154" t="s">
        <v>949</v>
      </c>
      <c r="B1864" s="142" t="s">
        <v>1967</v>
      </c>
      <c r="C1864" s="154" t="s">
        <v>8</v>
      </c>
      <c r="D1864" s="154" t="s">
        <v>194</v>
      </c>
      <c r="E1864" s="188" t="s">
        <v>1784</v>
      </c>
      <c r="F1864" s="188"/>
      <c r="G1864" s="143" t="s">
        <v>65</v>
      </c>
      <c r="H1864" s="144">
        <v>1</v>
      </c>
      <c r="I1864" s="145">
        <v>16.84</v>
      </c>
      <c r="J1864" s="145">
        <v>16.84</v>
      </c>
    </row>
    <row r="1865" spans="1:10" ht="25.5" x14ac:dyDescent="0.25">
      <c r="A1865" s="155" t="s">
        <v>950</v>
      </c>
      <c r="B1865" s="148" t="s">
        <v>2468</v>
      </c>
      <c r="C1865" s="155" t="s">
        <v>948</v>
      </c>
      <c r="D1865" s="155" t="s">
        <v>1031</v>
      </c>
      <c r="E1865" s="185" t="s">
        <v>1808</v>
      </c>
      <c r="F1865" s="185"/>
      <c r="G1865" s="149" t="s">
        <v>198</v>
      </c>
      <c r="H1865" s="150">
        <v>1</v>
      </c>
      <c r="I1865" s="151">
        <v>29.9</v>
      </c>
      <c r="J1865" s="151">
        <v>29.9</v>
      </c>
    </row>
    <row r="1866" spans="1:10" ht="25.5" x14ac:dyDescent="0.25">
      <c r="A1866" s="155" t="s">
        <v>950</v>
      </c>
      <c r="B1866" s="148" t="s">
        <v>2136</v>
      </c>
      <c r="C1866" s="155" t="s">
        <v>8</v>
      </c>
      <c r="D1866" s="155" t="s">
        <v>555</v>
      </c>
      <c r="E1866" s="185" t="s">
        <v>1808</v>
      </c>
      <c r="F1866" s="185"/>
      <c r="G1866" s="149" t="s">
        <v>198</v>
      </c>
      <c r="H1866" s="150">
        <v>0.1</v>
      </c>
      <c r="I1866" s="151">
        <v>10.45</v>
      </c>
      <c r="J1866" s="151">
        <v>1.04</v>
      </c>
    </row>
    <row r="1867" spans="1:10" x14ac:dyDescent="0.25">
      <c r="A1867" s="156"/>
      <c r="B1867" s="156"/>
      <c r="C1867" s="156"/>
      <c r="D1867" s="156"/>
      <c r="E1867" s="156" t="s">
        <v>1792</v>
      </c>
      <c r="F1867" s="146">
        <v>28.87</v>
      </c>
      <c r="G1867" s="156" t="s">
        <v>1793</v>
      </c>
      <c r="H1867" s="146">
        <v>0</v>
      </c>
      <c r="I1867" s="156" t="s">
        <v>1794</v>
      </c>
      <c r="J1867" s="146">
        <v>28.87</v>
      </c>
    </row>
    <row r="1868" spans="1:10" x14ac:dyDescent="0.25">
      <c r="A1868" s="156"/>
      <c r="B1868" s="156"/>
      <c r="C1868" s="156"/>
      <c r="D1868" s="156"/>
      <c r="E1868" s="156" t="s">
        <v>1795</v>
      </c>
      <c r="F1868" s="146">
        <v>0</v>
      </c>
      <c r="G1868" s="156"/>
      <c r="H1868" s="181" t="s">
        <v>1796</v>
      </c>
      <c r="I1868" s="181"/>
      <c r="J1868" s="146">
        <v>69.650000000000006</v>
      </c>
    </row>
    <row r="1869" spans="1:10" x14ac:dyDescent="0.25">
      <c r="A1869" s="182" t="s">
        <v>2880</v>
      </c>
      <c r="B1869" s="182"/>
      <c r="C1869" s="182"/>
      <c r="D1869" s="182"/>
      <c r="E1869" s="182"/>
      <c r="F1869" s="182"/>
      <c r="G1869" s="182"/>
      <c r="H1869" s="182"/>
      <c r="I1869" s="182"/>
      <c r="J1869" s="182"/>
    </row>
    <row r="1870" spans="1:10" ht="13.5" thickBot="1" x14ac:dyDescent="0.3">
      <c r="A1870" s="183" t="s">
        <v>2891</v>
      </c>
      <c r="B1870" s="183"/>
      <c r="C1870" s="183"/>
      <c r="D1870" s="183"/>
      <c r="E1870" s="183"/>
      <c r="F1870" s="183"/>
      <c r="G1870" s="183"/>
      <c r="H1870" s="183"/>
      <c r="I1870" s="183"/>
      <c r="J1870" s="183"/>
    </row>
    <row r="1871" spans="1:10" ht="13.5" thickTop="1" x14ac:dyDescent="0.25">
      <c r="A1871" s="147"/>
      <c r="B1871" s="147"/>
      <c r="C1871" s="147"/>
      <c r="D1871" s="147"/>
      <c r="E1871" s="147"/>
      <c r="F1871" s="147"/>
      <c r="G1871" s="147"/>
      <c r="H1871" s="147"/>
      <c r="I1871" s="147"/>
      <c r="J1871" s="147"/>
    </row>
    <row r="1872" spans="1:10" x14ac:dyDescent="0.25">
      <c r="A1872" s="157" t="s">
        <v>2469</v>
      </c>
      <c r="B1872" s="152" t="s">
        <v>1775</v>
      </c>
      <c r="C1872" s="157" t="s">
        <v>1776</v>
      </c>
      <c r="D1872" s="157" t="s">
        <v>1777</v>
      </c>
      <c r="E1872" s="186" t="s">
        <v>1778</v>
      </c>
      <c r="F1872" s="186"/>
      <c r="G1872" s="153" t="s">
        <v>1779</v>
      </c>
      <c r="H1872" s="152" t="s">
        <v>1780</v>
      </c>
      <c r="I1872" s="152" t="s">
        <v>1781</v>
      </c>
      <c r="J1872" s="152" t="s">
        <v>89</v>
      </c>
    </row>
    <row r="1873" spans="1:10" ht="38.25" x14ac:dyDescent="0.25">
      <c r="A1873" s="158" t="s">
        <v>1461</v>
      </c>
      <c r="B1873" s="138" t="s">
        <v>1667</v>
      </c>
      <c r="C1873" s="158" t="s">
        <v>948</v>
      </c>
      <c r="D1873" s="158" t="s">
        <v>1668</v>
      </c>
      <c r="E1873" s="187">
        <v>40.04</v>
      </c>
      <c r="F1873" s="187"/>
      <c r="G1873" s="139" t="s">
        <v>952</v>
      </c>
      <c r="H1873" s="140">
        <v>1</v>
      </c>
      <c r="I1873" s="141">
        <v>265.43</v>
      </c>
      <c r="J1873" s="141">
        <v>265.43</v>
      </c>
    </row>
    <row r="1874" spans="1:10" ht="25.5" x14ac:dyDescent="0.25">
      <c r="A1874" s="154" t="s">
        <v>949</v>
      </c>
      <c r="B1874" s="142" t="s">
        <v>1935</v>
      </c>
      <c r="C1874" s="154" t="s">
        <v>8</v>
      </c>
      <c r="D1874" s="154" t="s">
        <v>195</v>
      </c>
      <c r="E1874" s="188" t="s">
        <v>1784</v>
      </c>
      <c r="F1874" s="188"/>
      <c r="G1874" s="143" t="s">
        <v>65</v>
      </c>
      <c r="H1874" s="144">
        <v>0.3</v>
      </c>
      <c r="I1874" s="145">
        <v>21.87</v>
      </c>
      <c r="J1874" s="145">
        <v>6.56</v>
      </c>
    </row>
    <row r="1875" spans="1:10" ht="25.5" x14ac:dyDescent="0.25">
      <c r="A1875" s="154" t="s">
        <v>949</v>
      </c>
      <c r="B1875" s="142" t="s">
        <v>1967</v>
      </c>
      <c r="C1875" s="154" t="s">
        <v>8</v>
      </c>
      <c r="D1875" s="154" t="s">
        <v>194</v>
      </c>
      <c r="E1875" s="188" t="s">
        <v>1784</v>
      </c>
      <c r="F1875" s="188"/>
      <c r="G1875" s="143" t="s">
        <v>65</v>
      </c>
      <c r="H1875" s="144">
        <v>0.3</v>
      </c>
      <c r="I1875" s="145">
        <v>16.84</v>
      </c>
      <c r="J1875" s="145">
        <v>5.05</v>
      </c>
    </row>
    <row r="1876" spans="1:10" ht="51" x14ac:dyDescent="0.25">
      <c r="A1876" s="155" t="s">
        <v>950</v>
      </c>
      <c r="B1876" s="148" t="s">
        <v>979</v>
      </c>
      <c r="C1876" s="155" t="s">
        <v>759</v>
      </c>
      <c r="D1876" s="155" t="s">
        <v>980</v>
      </c>
      <c r="E1876" s="185" t="s">
        <v>1808</v>
      </c>
      <c r="F1876" s="185"/>
      <c r="G1876" s="149" t="s">
        <v>952</v>
      </c>
      <c r="H1876" s="150">
        <v>1</v>
      </c>
      <c r="I1876" s="151">
        <v>253.82</v>
      </c>
      <c r="J1876" s="151">
        <v>253.82</v>
      </c>
    </row>
    <row r="1877" spans="1:10" x14ac:dyDescent="0.25">
      <c r="A1877" s="156"/>
      <c r="B1877" s="156"/>
      <c r="C1877" s="156"/>
      <c r="D1877" s="156"/>
      <c r="E1877" s="156" t="s">
        <v>1792</v>
      </c>
      <c r="F1877" s="146">
        <v>8.65</v>
      </c>
      <c r="G1877" s="156" t="s">
        <v>1793</v>
      </c>
      <c r="H1877" s="146">
        <v>0</v>
      </c>
      <c r="I1877" s="156" t="s">
        <v>1794</v>
      </c>
      <c r="J1877" s="146">
        <v>8.65</v>
      </c>
    </row>
    <row r="1878" spans="1:10" ht="13.5" thickBot="1" x14ac:dyDescent="0.3">
      <c r="A1878" s="156"/>
      <c r="B1878" s="156"/>
      <c r="C1878" s="156"/>
      <c r="D1878" s="156"/>
      <c r="E1878" s="156" t="s">
        <v>1795</v>
      </c>
      <c r="F1878" s="146">
        <v>0</v>
      </c>
      <c r="G1878" s="156"/>
      <c r="H1878" s="181" t="s">
        <v>1796</v>
      </c>
      <c r="I1878" s="181"/>
      <c r="J1878" s="146">
        <v>265.43</v>
      </c>
    </row>
    <row r="1879" spans="1:10" ht="13.5" thickTop="1" x14ac:dyDescent="0.25">
      <c r="A1879" s="147"/>
      <c r="B1879" s="147"/>
      <c r="C1879" s="147"/>
      <c r="D1879" s="147"/>
      <c r="E1879" s="147"/>
      <c r="F1879" s="147"/>
      <c r="G1879" s="147"/>
      <c r="H1879" s="147"/>
      <c r="I1879" s="147"/>
      <c r="J1879" s="147"/>
    </row>
    <row r="1880" spans="1:10" x14ac:dyDescent="0.25">
      <c r="A1880" s="157" t="s">
        <v>2470</v>
      </c>
      <c r="B1880" s="152" t="s">
        <v>1775</v>
      </c>
      <c r="C1880" s="157" t="s">
        <v>1776</v>
      </c>
      <c r="D1880" s="157" t="s">
        <v>1777</v>
      </c>
      <c r="E1880" s="186" t="s">
        <v>1778</v>
      </c>
      <c r="F1880" s="186"/>
      <c r="G1880" s="153" t="s">
        <v>1779</v>
      </c>
      <c r="H1880" s="152" t="s">
        <v>1780</v>
      </c>
      <c r="I1880" s="152" t="s">
        <v>1781</v>
      </c>
      <c r="J1880" s="152" t="s">
        <v>89</v>
      </c>
    </row>
    <row r="1881" spans="1:10" ht="38.25" x14ac:dyDescent="0.25">
      <c r="A1881" s="158" t="s">
        <v>1461</v>
      </c>
      <c r="B1881" s="138" t="s">
        <v>1669</v>
      </c>
      <c r="C1881" s="158" t="s">
        <v>948</v>
      </c>
      <c r="D1881" s="158" t="s">
        <v>1670</v>
      </c>
      <c r="E1881" s="187">
        <v>40.04</v>
      </c>
      <c r="F1881" s="187"/>
      <c r="G1881" s="139" t="s">
        <v>952</v>
      </c>
      <c r="H1881" s="140">
        <v>1</v>
      </c>
      <c r="I1881" s="141">
        <v>239.43</v>
      </c>
      <c r="J1881" s="141">
        <v>239.43</v>
      </c>
    </row>
    <row r="1882" spans="1:10" ht="25.5" x14ac:dyDescent="0.25">
      <c r="A1882" s="154" t="s">
        <v>949</v>
      </c>
      <c r="B1882" s="142" t="s">
        <v>1935</v>
      </c>
      <c r="C1882" s="154" t="s">
        <v>8</v>
      </c>
      <c r="D1882" s="154" t="s">
        <v>195</v>
      </c>
      <c r="E1882" s="188" t="s">
        <v>1784</v>
      </c>
      <c r="F1882" s="188"/>
      <c r="G1882" s="143" t="s">
        <v>65</v>
      </c>
      <c r="H1882" s="144">
        <v>0.3</v>
      </c>
      <c r="I1882" s="145">
        <v>21.87</v>
      </c>
      <c r="J1882" s="145">
        <v>6.56</v>
      </c>
    </row>
    <row r="1883" spans="1:10" ht="25.5" x14ac:dyDescent="0.25">
      <c r="A1883" s="154" t="s">
        <v>949</v>
      </c>
      <c r="B1883" s="142" t="s">
        <v>1967</v>
      </c>
      <c r="C1883" s="154" t="s">
        <v>8</v>
      </c>
      <c r="D1883" s="154" t="s">
        <v>194</v>
      </c>
      <c r="E1883" s="188" t="s">
        <v>1784</v>
      </c>
      <c r="F1883" s="188"/>
      <c r="G1883" s="143" t="s">
        <v>65</v>
      </c>
      <c r="H1883" s="144">
        <v>0.3</v>
      </c>
      <c r="I1883" s="145">
        <v>16.84</v>
      </c>
      <c r="J1883" s="145">
        <v>5.05</v>
      </c>
    </row>
    <row r="1884" spans="1:10" ht="38.25" x14ac:dyDescent="0.25">
      <c r="A1884" s="155" t="s">
        <v>950</v>
      </c>
      <c r="B1884" s="148" t="s">
        <v>983</v>
      </c>
      <c r="C1884" s="155" t="s">
        <v>759</v>
      </c>
      <c r="D1884" s="155" t="s">
        <v>984</v>
      </c>
      <c r="E1884" s="185" t="s">
        <v>1808</v>
      </c>
      <c r="F1884" s="185"/>
      <c r="G1884" s="149" t="s">
        <v>952</v>
      </c>
      <c r="H1884" s="150">
        <v>1</v>
      </c>
      <c r="I1884" s="151">
        <v>227.82</v>
      </c>
      <c r="J1884" s="151">
        <v>227.82</v>
      </c>
    </row>
    <row r="1885" spans="1:10" x14ac:dyDescent="0.25">
      <c r="A1885" s="156"/>
      <c r="B1885" s="156"/>
      <c r="C1885" s="156"/>
      <c r="D1885" s="156"/>
      <c r="E1885" s="156" t="s">
        <v>1792</v>
      </c>
      <c r="F1885" s="146">
        <v>8.65</v>
      </c>
      <c r="G1885" s="156" t="s">
        <v>1793</v>
      </c>
      <c r="H1885" s="146">
        <v>0</v>
      </c>
      <c r="I1885" s="156" t="s">
        <v>1794</v>
      </c>
      <c r="J1885" s="146">
        <v>8.65</v>
      </c>
    </row>
    <row r="1886" spans="1:10" ht="13.5" thickBot="1" x14ac:dyDescent="0.3">
      <c r="A1886" s="156"/>
      <c r="B1886" s="156"/>
      <c r="C1886" s="156"/>
      <c r="D1886" s="156"/>
      <c r="E1886" s="156" t="s">
        <v>1795</v>
      </c>
      <c r="F1886" s="146">
        <v>0</v>
      </c>
      <c r="G1886" s="156"/>
      <c r="H1886" s="181" t="s">
        <v>1796</v>
      </c>
      <c r="I1886" s="181"/>
      <c r="J1886" s="146">
        <v>239.43</v>
      </c>
    </row>
    <row r="1887" spans="1:10" ht="13.5" thickTop="1" x14ac:dyDescent="0.25">
      <c r="A1887" s="147"/>
      <c r="B1887" s="147"/>
      <c r="C1887" s="147"/>
      <c r="D1887" s="147"/>
      <c r="E1887" s="147"/>
      <c r="F1887" s="147"/>
      <c r="G1887" s="147"/>
      <c r="H1887" s="147"/>
      <c r="I1887" s="147"/>
      <c r="J1887" s="147"/>
    </row>
    <row r="1888" spans="1:10" x14ac:dyDescent="0.25">
      <c r="A1888" s="157" t="s">
        <v>2471</v>
      </c>
      <c r="B1888" s="152" t="s">
        <v>1775</v>
      </c>
      <c r="C1888" s="157" t="s">
        <v>1776</v>
      </c>
      <c r="D1888" s="157" t="s">
        <v>1777</v>
      </c>
      <c r="E1888" s="186" t="s">
        <v>1778</v>
      </c>
      <c r="F1888" s="186"/>
      <c r="G1888" s="153" t="s">
        <v>1779</v>
      </c>
      <c r="H1888" s="152" t="s">
        <v>1780</v>
      </c>
      <c r="I1888" s="152" t="s">
        <v>1781</v>
      </c>
      <c r="J1888" s="152" t="s">
        <v>89</v>
      </c>
    </row>
    <row r="1889" spans="1:10" ht="38.25" x14ac:dyDescent="0.25">
      <c r="A1889" s="158" t="s">
        <v>1461</v>
      </c>
      <c r="B1889" s="138" t="s">
        <v>1671</v>
      </c>
      <c r="C1889" s="158" t="s">
        <v>8</v>
      </c>
      <c r="D1889" s="158" t="s">
        <v>162</v>
      </c>
      <c r="E1889" s="187" t="s">
        <v>1862</v>
      </c>
      <c r="F1889" s="187"/>
      <c r="G1889" s="139" t="s">
        <v>763</v>
      </c>
      <c r="H1889" s="140">
        <v>1</v>
      </c>
      <c r="I1889" s="141">
        <v>14.1</v>
      </c>
      <c r="J1889" s="141">
        <v>14.1</v>
      </c>
    </row>
    <row r="1890" spans="1:10" ht="25.5" x14ac:dyDescent="0.25">
      <c r="A1890" s="154" t="s">
        <v>949</v>
      </c>
      <c r="B1890" s="142" t="s">
        <v>1827</v>
      </c>
      <c r="C1890" s="154" t="s">
        <v>8</v>
      </c>
      <c r="D1890" s="154" t="s">
        <v>66</v>
      </c>
      <c r="E1890" s="188" t="s">
        <v>1784</v>
      </c>
      <c r="F1890" s="188"/>
      <c r="G1890" s="143" t="s">
        <v>65</v>
      </c>
      <c r="H1890" s="144">
        <v>0.114</v>
      </c>
      <c r="I1890" s="145">
        <v>16.829999999999998</v>
      </c>
      <c r="J1890" s="145">
        <v>1.91</v>
      </c>
    </row>
    <row r="1891" spans="1:10" ht="25.5" x14ac:dyDescent="0.25">
      <c r="A1891" s="154" t="s">
        <v>949</v>
      </c>
      <c r="B1891" s="142" t="s">
        <v>2131</v>
      </c>
      <c r="C1891" s="154" t="s">
        <v>8</v>
      </c>
      <c r="D1891" s="154" t="s">
        <v>473</v>
      </c>
      <c r="E1891" s="188" t="s">
        <v>1784</v>
      </c>
      <c r="F1891" s="188"/>
      <c r="G1891" s="143" t="s">
        <v>65</v>
      </c>
      <c r="H1891" s="144">
        <v>0.312</v>
      </c>
      <c r="I1891" s="145">
        <v>22.17</v>
      </c>
      <c r="J1891" s="145">
        <v>6.91</v>
      </c>
    </row>
    <row r="1892" spans="1:10" ht="25.5" x14ac:dyDescent="0.25">
      <c r="A1892" s="155" t="s">
        <v>950</v>
      </c>
      <c r="B1892" s="148" t="s">
        <v>2472</v>
      </c>
      <c r="C1892" s="155" t="s">
        <v>8</v>
      </c>
      <c r="D1892" s="155" t="s">
        <v>571</v>
      </c>
      <c r="E1892" s="185" t="s">
        <v>1808</v>
      </c>
      <c r="F1892" s="185"/>
      <c r="G1892" s="149" t="s">
        <v>198</v>
      </c>
      <c r="H1892" s="150">
        <v>0.1</v>
      </c>
      <c r="I1892" s="151">
        <v>1.1200000000000001</v>
      </c>
      <c r="J1892" s="151">
        <v>0.11</v>
      </c>
    </row>
    <row r="1893" spans="1:10" ht="25.5" x14ac:dyDescent="0.25">
      <c r="A1893" s="155" t="s">
        <v>950</v>
      </c>
      <c r="B1893" s="148" t="s">
        <v>2473</v>
      </c>
      <c r="C1893" s="155" t="s">
        <v>8</v>
      </c>
      <c r="D1893" s="155" t="s">
        <v>2474</v>
      </c>
      <c r="E1893" s="185">
        <v>0</v>
      </c>
      <c r="F1893" s="185"/>
      <c r="G1893" s="149" t="s">
        <v>43</v>
      </c>
      <c r="H1893" s="150">
        <v>1.5550200000000001</v>
      </c>
      <c r="I1893" s="151">
        <v>3.33</v>
      </c>
      <c r="J1893" s="151">
        <v>5.17</v>
      </c>
    </row>
    <row r="1894" spans="1:10" x14ac:dyDescent="0.25">
      <c r="A1894" s="156"/>
      <c r="B1894" s="156"/>
      <c r="C1894" s="156"/>
      <c r="D1894" s="156"/>
      <c r="E1894" s="156" t="s">
        <v>1792</v>
      </c>
      <c r="F1894" s="146">
        <v>6.39</v>
      </c>
      <c r="G1894" s="156" t="s">
        <v>1793</v>
      </c>
      <c r="H1894" s="146">
        <v>0</v>
      </c>
      <c r="I1894" s="156" t="s">
        <v>1794</v>
      </c>
      <c r="J1894" s="146">
        <v>6.39</v>
      </c>
    </row>
    <row r="1895" spans="1:10" ht="13.5" thickBot="1" x14ac:dyDescent="0.3">
      <c r="A1895" s="156"/>
      <c r="B1895" s="156"/>
      <c r="C1895" s="156"/>
      <c r="D1895" s="156"/>
      <c r="E1895" s="156" t="s">
        <v>1795</v>
      </c>
      <c r="F1895" s="146">
        <v>0</v>
      </c>
      <c r="G1895" s="156"/>
      <c r="H1895" s="181" t="s">
        <v>1796</v>
      </c>
      <c r="I1895" s="181"/>
      <c r="J1895" s="146">
        <v>14.1</v>
      </c>
    </row>
    <row r="1896" spans="1:10" ht="13.5" thickTop="1" x14ac:dyDescent="0.25">
      <c r="A1896" s="147"/>
      <c r="B1896" s="147"/>
      <c r="C1896" s="147"/>
      <c r="D1896" s="147"/>
      <c r="E1896" s="147"/>
      <c r="F1896" s="147"/>
      <c r="G1896" s="147"/>
      <c r="H1896" s="147"/>
      <c r="I1896" s="147"/>
      <c r="J1896" s="147"/>
    </row>
    <row r="1897" spans="1:10" x14ac:dyDescent="0.25">
      <c r="A1897" s="157" t="s">
        <v>2475</v>
      </c>
      <c r="B1897" s="152" t="s">
        <v>1775</v>
      </c>
      <c r="C1897" s="157" t="s">
        <v>1776</v>
      </c>
      <c r="D1897" s="157" t="s">
        <v>1777</v>
      </c>
      <c r="E1897" s="186" t="s">
        <v>1778</v>
      </c>
      <c r="F1897" s="186"/>
      <c r="G1897" s="153" t="s">
        <v>1779</v>
      </c>
      <c r="H1897" s="152" t="s">
        <v>1780</v>
      </c>
      <c r="I1897" s="152" t="s">
        <v>1781</v>
      </c>
      <c r="J1897" s="152" t="s">
        <v>89</v>
      </c>
    </row>
    <row r="1898" spans="1:10" ht="89.25" x14ac:dyDescent="0.25">
      <c r="A1898" s="158" t="s">
        <v>1461</v>
      </c>
      <c r="B1898" s="138" t="s">
        <v>1672</v>
      </c>
      <c r="C1898" s="158" t="s">
        <v>8</v>
      </c>
      <c r="D1898" s="158" t="s">
        <v>458</v>
      </c>
      <c r="E1898" s="187" t="s">
        <v>1908</v>
      </c>
      <c r="F1898" s="187"/>
      <c r="G1898" s="139" t="s">
        <v>763</v>
      </c>
      <c r="H1898" s="140">
        <v>1</v>
      </c>
      <c r="I1898" s="141">
        <v>63.31</v>
      </c>
      <c r="J1898" s="141">
        <v>63.31</v>
      </c>
    </row>
    <row r="1899" spans="1:10" ht="25.5" x14ac:dyDescent="0.25">
      <c r="A1899" s="154" t="s">
        <v>949</v>
      </c>
      <c r="B1899" s="142" t="s">
        <v>2476</v>
      </c>
      <c r="C1899" s="154" t="s">
        <v>8</v>
      </c>
      <c r="D1899" s="154" t="s">
        <v>467</v>
      </c>
      <c r="E1899" s="188" t="s">
        <v>1784</v>
      </c>
      <c r="F1899" s="188"/>
      <c r="G1899" s="143" t="s">
        <v>65</v>
      </c>
      <c r="H1899" s="144">
        <v>0.82</v>
      </c>
      <c r="I1899" s="145">
        <v>21.02</v>
      </c>
      <c r="J1899" s="145">
        <v>17.23</v>
      </c>
    </row>
    <row r="1900" spans="1:10" ht="25.5" x14ac:dyDescent="0.25">
      <c r="A1900" s="154" t="s">
        <v>949</v>
      </c>
      <c r="B1900" s="142" t="s">
        <v>1827</v>
      </c>
      <c r="C1900" s="154" t="s">
        <v>8</v>
      </c>
      <c r="D1900" s="154" t="s">
        <v>66</v>
      </c>
      <c r="E1900" s="188" t="s">
        <v>1784</v>
      </c>
      <c r="F1900" s="188"/>
      <c r="G1900" s="143" t="s">
        <v>65</v>
      </c>
      <c r="H1900" s="144">
        <v>0.42</v>
      </c>
      <c r="I1900" s="145">
        <v>16.829999999999998</v>
      </c>
      <c r="J1900" s="145">
        <v>7.06</v>
      </c>
    </row>
    <row r="1901" spans="1:10" ht="25.5" x14ac:dyDescent="0.25">
      <c r="A1901" s="155" t="s">
        <v>950</v>
      </c>
      <c r="B1901" s="148" t="s">
        <v>2477</v>
      </c>
      <c r="C1901" s="155" t="s">
        <v>8</v>
      </c>
      <c r="D1901" s="155" t="s">
        <v>494</v>
      </c>
      <c r="E1901" s="185" t="s">
        <v>1808</v>
      </c>
      <c r="F1901" s="185"/>
      <c r="G1901" s="149" t="s">
        <v>43</v>
      </c>
      <c r="H1901" s="150">
        <v>4.8600000000000003</v>
      </c>
      <c r="I1901" s="151">
        <v>0.82</v>
      </c>
      <c r="J1901" s="151">
        <v>3.98</v>
      </c>
    </row>
    <row r="1902" spans="1:10" x14ac:dyDescent="0.25">
      <c r="A1902" s="155" t="s">
        <v>950</v>
      </c>
      <c r="B1902" s="148" t="s">
        <v>2478</v>
      </c>
      <c r="C1902" s="155" t="s">
        <v>8</v>
      </c>
      <c r="D1902" s="155" t="s">
        <v>612</v>
      </c>
      <c r="E1902" s="185" t="s">
        <v>1808</v>
      </c>
      <c r="F1902" s="185"/>
      <c r="G1902" s="149" t="s">
        <v>43</v>
      </c>
      <c r="H1902" s="150">
        <v>0.28999999999999998</v>
      </c>
      <c r="I1902" s="151">
        <v>4.8099999999999996</v>
      </c>
      <c r="J1902" s="151">
        <v>1.39</v>
      </c>
    </row>
    <row r="1903" spans="1:10" ht="38.25" x14ac:dyDescent="0.25">
      <c r="A1903" s="155" t="s">
        <v>950</v>
      </c>
      <c r="B1903" s="148" t="s">
        <v>2479</v>
      </c>
      <c r="C1903" s="155" t="s">
        <v>8</v>
      </c>
      <c r="D1903" s="155" t="s">
        <v>613</v>
      </c>
      <c r="E1903" s="185" t="s">
        <v>1808</v>
      </c>
      <c r="F1903" s="185"/>
      <c r="G1903" s="149" t="s">
        <v>763</v>
      </c>
      <c r="H1903" s="150">
        <v>1.07</v>
      </c>
      <c r="I1903" s="151">
        <v>31.45</v>
      </c>
      <c r="J1903" s="151">
        <v>33.65</v>
      </c>
    </row>
    <row r="1904" spans="1:10" x14ac:dyDescent="0.25">
      <c r="A1904" s="156"/>
      <c r="B1904" s="156"/>
      <c r="C1904" s="156"/>
      <c r="D1904" s="156"/>
      <c r="E1904" s="156" t="s">
        <v>1792</v>
      </c>
      <c r="F1904" s="146">
        <v>18.27</v>
      </c>
      <c r="G1904" s="156" t="s">
        <v>1793</v>
      </c>
      <c r="H1904" s="146">
        <v>0</v>
      </c>
      <c r="I1904" s="156" t="s">
        <v>1794</v>
      </c>
      <c r="J1904" s="146">
        <v>18.27</v>
      </c>
    </row>
    <row r="1905" spans="1:10" ht="13.5" thickBot="1" x14ac:dyDescent="0.3">
      <c r="A1905" s="156"/>
      <c r="B1905" s="156"/>
      <c r="C1905" s="156"/>
      <c r="D1905" s="156"/>
      <c r="E1905" s="156" t="s">
        <v>1795</v>
      </c>
      <c r="F1905" s="146">
        <v>0</v>
      </c>
      <c r="G1905" s="156"/>
      <c r="H1905" s="181" t="s">
        <v>1796</v>
      </c>
      <c r="I1905" s="181"/>
      <c r="J1905" s="146">
        <v>63.31</v>
      </c>
    </row>
    <row r="1906" spans="1:10" ht="13.5" thickTop="1" x14ac:dyDescent="0.25">
      <c r="A1906" s="147"/>
      <c r="B1906" s="147"/>
      <c r="C1906" s="147"/>
      <c r="D1906" s="147"/>
      <c r="E1906" s="147"/>
      <c r="F1906" s="147"/>
      <c r="G1906" s="147"/>
      <c r="H1906" s="147"/>
      <c r="I1906" s="147"/>
      <c r="J1906" s="147"/>
    </row>
    <row r="1907" spans="1:10" x14ac:dyDescent="0.25">
      <c r="A1907" s="157" t="s">
        <v>2480</v>
      </c>
      <c r="B1907" s="152" t="s">
        <v>1775</v>
      </c>
      <c r="C1907" s="157" t="s">
        <v>1776</v>
      </c>
      <c r="D1907" s="157" t="s">
        <v>1777</v>
      </c>
      <c r="E1907" s="186" t="s">
        <v>1778</v>
      </c>
      <c r="F1907" s="186"/>
      <c r="G1907" s="153" t="s">
        <v>1779</v>
      </c>
      <c r="H1907" s="152" t="s">
        <v>1780</v>
      </c>
      <c r="I1907" s="152" t="s">
        <v>1781</v>
      </c>
      <c r="J1907" s="152" t="s">
        <v>89</v>
      </c>
    </row>
    <row r="1908" spans="1:10" ht="25.5" x14ac:dyDescent="0.25">
      <c r="A1908" s="158" t="s">
        <v>1461</v>
      </c>
      <c r="B1908" s="138" t="s">
        <v>1673</v>
      </c>
      <c r="C1908" s="158" t="s">
        <v>8</v>
      </c>
      <c r="D1908" s="158" t="s">
        <v>447</v>
      </c>
      <c r="E1908" s="187" t="s">
        <v>1906</v>
      </c>
      <c r="F1908" s="187"/>
      <c r="G1908" s="139" t="s">
        <v>763</v>
      </c>
      <c r="H1908" s="140">
        <v>1</v>
      </c>
      <c r="I1908" s="141">
        <v>50.55</v>
      </c>
      <c r="J1908" s="141">
        <v>50.55</v>
      </c>
    </row>
    <row r="1909" spans="1:10" ht="25.5" x14ac:dyDescent="0.25">
      <c r="A1909" s="154" t="s">
        <v>949</v>
      </c>
      <c r="B1909" s="142" t="s">
        <v>2084</v>
      </c>
      <c r="C1909" s="154" t="s">
        <v>8</v>
      </c>
      <c r="D1909" s="154" t="s">
        <v>183</v>
      </c>
      <c r="E1909" s="188" t="s">
        <v>1784</v>
      </c>
      <c r="F1909" s="188"/>
      <c r="G1909" s="143" t="s">
        <v>65</v>
      </c>
      <c r="H1909" s="144">
        <v>0.5</v>
      </c>
      <c r="I1909" s="145">
        <v>21.1</v>
      </c>
      <c r="J1909" s="145">
        <v>10.55</v>
      </c>
    </row>
    <row r="1910" spans="1:10" ht="25.5" x14ac:dyDescent="0.25">
      <c r="A1910" s="154" t="s">
        <v>949</v>
      </c>
      <c r="B1910" s="142" t="s">
        <v>1827</v>
      </c>
      <c r="C1910" s="154" t="s">
        <v>8</v>
      </c>
      <c r="D1910" s="154" t="s">
        <v>66</v>
      </c>
      <c r="E1910" s="188" t="s">
        <v>1784</v>
      </c>
      <c r="F1910" s="188"/>
      <c r="G1910" s="143" t="s">
        <v>65</v>
      </c>
      <c r="H1910" s="144">
        <v>0.5</v>
      </c>
      <c r="I1910" s="145">
        <v>16.829999999999998</v>
      </c>
      <c r="J1910" s="145">
        <v>8.41</v>
      </c>
    </row>
    <row r="1911" spans="1:10" ht="25.5" x14ac:dyDescent="0.25">
      <c r="A1911" s="155" t="s">
        <v>950</v>
      </c>
      <c r="B1911" s="148" t="s">
        <v>2481</v>
      </c>
      <c r="C1911" s="155" t="s">
        <v>8</v>
      </c>
      <c r="D1911" s="155" t="s">
        <v>636</v>
      </c>
      <c r="E1911" s="185" t="s">
        <v>1808</v>
      </c>
      <c r="F1911" s="185"/>
      <c r="G1911" s="149" t="s">
        <v>459</v>
      </c>
      <c r="H1911" s="150">
        <v>0.52559999999999996</v>
      </c>
      <c r="I1911" s="151">
        <v>60.12</v>
      </c>
      <c r="J1911" s="151">
        <v>31.59</v>
      </c>
    </row>
    <row r="1912" spans="1:10" x14ac:dyDescent="0.25">
      <c r="A1912" s="156"/>
      <c r="B1912" s="156"/>
      <c r="C1912" s="156"/>
      <c r="D1912" s="156"/>
      <c r="E1912" s="156" t="s">
        <v>1792</v>
      </c>
      <c r="F1912" s="146">
        <v>14.12</v>
      </c>
      <c r="G1912" s="156" t="s">
        <v>1793</v>
      </c>
      <c r="H1912" s="146">
        <v>0</v>
      </c>
      <c r="I1912" s="156" t="s">
        <v>1794</v>
      </c>
      <c r="J1912" s="146">
        <v>14.12</v>
      </c>
    </row>
    <row r="1913" spans="1:10" ht="13.5" thickBot="1" x14ac:dyDescent="0.3">
      <c r="A1913" s="156"/>
      <c r="B1913" s="156"/>
      <c r="C1913" s="156"/>
      <c r="D1913" s="156"/>
      <c r="E1913" s="156" t="s">
        <v>1795</v>
      </c>
      <c r="F1913" s="146">
        <v>0</v>
      </c>
      <c r="G1913" s="156"/>
      <c r="H1913" s="181" t="s">
        <v>1796</v>
      </c>
      <c r="I1913" s="181"/>
      <c r="J1913" s="146">
        <v>50.55</v>
      </c>
    </row>
    <row r="1914" spans="1:10" ht="13.5" thickTop="1" x14ac:dyDescent="0.25">
      <c r="A1914" s="147"/>
      <c r="B1914" s="147"/>
      <c r="C1914" s="147"/>
      <c r="D1914" s="147"/>
      <c r="E1914" s="147"/>
      <c r="F1914" s="147"/>
      <c r="G1914" s="147"/>
      <c r="H1914" s="147"/>
      <c r="I1914" s="147"/>
      <c r="J1914" s="147"/>
    </row>
    <row r="1915" spans="1:10" x14ac:dyDescent="0.25">
      <c r="A1915" s="157" t="s">
        <v>2482</v>
      </c>
      <c r="B1915" s="152" t="s">
        <v>1775</v>
      </c>
      <c r="C1915" s="157" t="s">
        <v>1776</v>
      </c>
      <c r="D1915" s="157" t="s">
        <v>1777</v>
      </c>
      <c r="E1915" s="186" t="s">
        <v>1778</v>
      </c>
      <c r="F1915" s="186"/>
      <c r="G1915" s="153" t="s">
        <v>1779</v>
      </c>
      <c r="H1915" s="152" t="s">
        <v>1780</v>
      </c>
      <c r="I1915" s="152" t="s">
        <v>1781</v>
      </c>
      <c r="J1915" s="152" t="s">
        <v>89</v>
      </c>
    </row>
    <row r="1916" spans="1:10" ht="63.75" x14ac:dyDescent="0.25">
      <c r="A1916" s="158" t="s">
        <v>1461</v>
      </c>
      <c r="B1916" s="138" t="s">
        <v>1674</v>
      </c>
      <c r="C1916" s="158" t="s">
        <v>8</v>
      </c>
      <c r="D1916" s="158" t="s">
        <v>446</v>
      </c>
      <c r="E1916" s="187" t="s">
        <v>1906</v>
      </c>
      <c r="F1916" s="187"/>
      <c r="G1916" s="139" t="s">
        <v>763</v>
      </c>
      <c r="H1916" s="140">
        <v>1</v>
      </c>
      <c r="I1916" s="141">
        <v>139.36000000000001</v>
      </c>
      <c r="J1916" s="141">
        <v>139.36000000000001</v>
      </c>
    </row>
    <row r="1917" spans="1:10" ht="25.5" x14ac:dyDescent="0.25">
      <c r="A1917" s="154" t="s">
        <v>949</v>
      </c>
      <c r="B1917" s="142" t="s">
        <v>1827</v>
      </c>
      <c r="C1917" s="154" t="s">
        <v>8</v>
      </c>
      <c r="D1917" s="154" t="s">
        <v>66</v>
      </c>
      <c r="E1917" s="188" t="s">
        <v>1784</v>
      </c>
      <c r="F1917" s="188"/>
      <c r="G1917" s="143" t="s">
        <v>65</v>
      </c>
      <c r="H1917" s="144">
        <v>0.2</v>
      </c>
      <c r="I1917" s="145">
        <v>16.829999999999998</v>
      </c>
      <c r="J1917" s="145">
        <v>3.36</v>
      </c>
    </row>
    <row r="1918" spans="1:10" ht="25.5" x14ac:dyDescent="0.25">
      <c r="A1918" s="154" t="s">
        <v>949</v>
      </c>
      <c r="B1918" s="142" t="s">
        <v>2476</v>
      </c>
      <c r="C1918" s="154" t="s">
        <v>8</v>
      </c>
      <c r="D1918" s="154" t="s">
        <v>467</v>
      </c>
      <c r="E1918" s="188" t="s">
        <v>1784</v>
      </c>
      <c r="F1918" s="188"/>
      <c r="G1918" s="143" t="s">
        <v>65</v>
      </c>
      <c r="H1918" s="144">
        <v>0.44</v>
      </c>
      <c r="I1918" s="145">
        <v>21.02</v>
      </c>
      <c r="J1918" s="145">
        <v>9.24</v>
      </c>
    </row>
    <row r="1919" spans="1:10" x14ac:dyDescent="0.25">
      <c r="A1919" s="155" t="s">
        <v>950</v>
      </c>
      <c r="B1919" s="148" t="s">
        <v>2483</v>
      </c>
      <c r="C1919" s="155" t="s">
        <v>8</v>
      </c>
      <c r="D1919" s="155" t="s">
        <v>495</v>
      </c>
      <c r="E1919" s="185" t="s">
        <v>1808</v>
      </c>
      <c r="F1919" s="185"/>
      <c r="G1919" s="149" t="s">
        <v>43</v>
      </c>
      <c r="H1919" s="150">
        <v>8.6199999999999992</v>
      </c>
      <c r="I1919" s="151">
        <v>2.52</v>
      </c>
      <c r="J1919" s="151">
        <v>21.72</v>
      </c>
    </row>
    <row r="1920" spans="1:10" ht="25.5" x14ac:dyDescent="0.25">
      <c r="A1920" s="155" t="s">
        <v>950</v>
      </c>
      <c r="B1920" s="148" t="s">
        <v>2484</v>
      </c>
      <c r="C1920" s="155" t="s">
        <v>8</v>
      </c>
      <c r="D1920" s="155" t="s">
        <v>595</v>
      </c>
      <c r="E1920" s="185" t="s">
        <v>1808</v>
      </c>
      <c r="F1920" s="185"/>
      <c r="G1920" s="149" t="s">
        <v>763</v>
      </c>
      <c r="H1920" s="150">
        <v>1.07</v>
      </c>
      <c r="I1920" s="151">
        <v>97.55</v>
      </c>
      <c r="J1920" s="151">
        <v>104.37</v>
      </c>
    </row>
    <row r="1921" spans="1:10" x14ac:dyDescent="0.25">
      <c r="A1921" s="155" t="s">
        <v>950</v>
      </c>
      <c r="B1921" s="148" t="s">
        <v>2478</v>
      </c>
      <c r="C1921" s="155" t="s">
        <v>8</v>
      </c>
      <c r="D1921" s="155" t="s">
        <v>612</v>
      </c>
      <c r="E1921" s="185" t="s">
        <v>1808</v>
      </c>
      <c r="F1921" s="185"/>
      <c r="G1921" s="149" t="s">
        <v>43</v>
      </c>
      <c r="H1921" s="150">
        <v>0.14000000000000001</v>
      </c>
      <c r="I1921" s="151">
        <v>4.8099999999999996</v>
      </c>
      <c r="J1921" s="151">
        <v>0.67</v>
      </c>
    </row>
    <row r="1922" spans="1:10" x14ac:dyDescent="0.25">
      <c r="A1922" s="156"/>
      <c r="B1922" s="156"/>
      <c r="C1922" s="156"/>
      <c r="D1922" s="156"/>
      <c r="E1922" s="156" t="s">
        <v>1792</v>
      </c>
      <c r="F1922" s="146">
        <v>9.5</v>
      </c>
      <c r="G1922" s="156" t="s">
        <v>1793</v>
      </c>
      <c r="H1922" s="146">
        <v>0</v>
      </c>
      <c r="I1922" s="156" t="s">
        <v>1794</v>
      </c>
      <c r="J1922" s="146">
        <v>9.5</v>
      </c>
    </row>
    <row r="1923" spans="1:10" ht="13.5" thickBot="1" x14ac:dyDescent="0.3">
      <c r="A1923" s="156"/>
      <c r="B1923" s="156"/>
      <c r="C1923" s="156"/>
      <c r="D1923" s="156"/>
      <c r="E1923" s="156" t="s">
        <v>1795</v>
      </c>
      <c r="F1923" s="146">
        <v>0</v>
      </c>
      <c r="G1923" s="156"/>
      <c r="H1923" s="181" t="s">
        <v>1796</v>
      </c>
      <c r="I1923" s="181"/>
      <c r="J1923" s="146">
        <v>139.36000000000001</v>
      </c>
    </row>
    <row r="1924" spans="1:10" ht="13.5" thickTop="1" x14ac:dyDescent="0.25">
      <c r="A1924" s="147"/>
      <c r="B1924" s="147"/>
      <c r="C1924" s="147"/>
      <c r="D1924" s="147"/>
      <c r="E1924" s="147"/>
      <c r="F1924" s="147"/>
      <c r="G1924" s="147"/>
      <c r="H1924" s="147"/>
      <c r="I1924" s="147"/>
      <c r="J1924" s="147"/>
    </row>
    <row r="1925" spans="1:10" x14ac:dyDescent="0.25">
      <c r="A1925" s="157" t="s">
        <v>2485</v>
      </c>
      <c r="B1925" s="152" t="s">
        <v>1775</v>
      </c>
      <c r="C1925" s="157" t="s">
        <v>1776</v>
      </c>
      <c r="D1925" s="157" t="s">
        <v>1777</v>
      </c>
      <c r="E1925" s="186" t="s">
        <v>1778</v>
      </c>
      <c r="F1925" s="186"/>
      <c r="G1925" s="153" t="s">
        <v>1779</v>
      </c>
      <c r="H1925" s="152" t="s">
        <v>1780</v>
      </c>
      <c r="I1925" s="152" t="s">
        <v>1781</v>
      </c>
      <c r="J1925" s="152" t="s">
        <v>89</v>
      </c>
    </row>
    <row r="1926" spans="1:10" ht="51" x14ac:dyDescent="0.25">
      <c r="A1926" s="158" t="s">
        <v>1461</v>
      </c>
      <c r="B1926" s="138" t="s">
        <v>1675</v>
      </c>
      <c r="C1926" s="158" t="s">
        <v>8</v>
      </c>
      <c r="D1926" s="158" t="s">
        <v>448</v>
      </c>
      <c r="E1926" s="187" t="s">
        <v>1906</v>
      </c>
      <c r="F1926" s="187"/>
      <c r="G1926" s="139" t="s">
        <v>12</v>
      </c>
      <c r="H1926" s="140">
        <v>1</v>
      </c>
      <c r="I1926" s="141">
        <v>14.84</v>
      </c>
      <c r="J1926" s="141">
        <v>14.84</v>
      </c>
    </row>
    <row r="1927" spans="1:10" ht="25.5" x14ac:dyDescent="0.25">
      <c r="A1927" s="154" t="s">
        <v>949</v>
      </c>
      <c r="B1927" s="142" t="s">
        <v>2476</v>
      </c>
      <c r="C1927" s="154" t="s">
        <v>8</v>
      </c>
      <c r="D1927" s="154" t="s">
        <v>467</v>
      </c>
      <c r="E1927" s="188" t="s">
        <v>1784</v>
      </c>
      <c r="F1927" s="188"/>
      <c r="G1927" s="143" t="s">
        <v>65</v>
      </c>
      <c r="H1927" s="144">
        <v>8.5000000000000006E-2</v>
      </c>
      <c r="I1927" s="145">
        <v>21.02</v>
      </c>
      <c r="J1927" s="145">
        <v>1.78</v>
      </c>
    </row>
    <row r="1928" spans="1:10" ht="25.5" x14ac:dyDescent="0.25">
      <c r="A1928" s="154" t="s">
        <v>949</v>
      </c>
      <c r="B1928" s="142" t="s">
        <v>1827</v>
      </c>
      <c r="C1928" s="154" t="s">
        <v>8</v>
      </c>
      <c r="D1928" s="154" t="s">
        <v>66</v>
      </c>
      <c r="E1928" s="188" t="s">
        <v>1784</v>
      </c>
      <c r="F1928" s="188"/>
      <c r="G1928" s="143" t="s">
        <v>65</v>
      </c>
      <c r="H1928" s="144">
        <v>3.1E-2</v>
      </c>
      <c r="I1928" s="145">
        <v>16.829999999999998</v>
      </c>
      <c r="J1928" s="145">
        <v>0.52</v>
      </c>
    </row>
    <row r="1929" spans="1:10" ht="25.5" x14ac:dyDescent="0.25">
      <c r="A1929" s="155" t="s">
        <v>950</v>
      </c>
      <c r="B1929" s="148" t="s">
        <v>2477</v>
      </c>
      <c r="C1929" s="155" t="s">
        <v>8</v>
      </c>
      <c r="D1929" s="155" t="s">
        <v>494</v>
      </c>
      <c r="E1929" s="185" t="s">
        <v>1808</v>
      </c>
      <c r="F1929" s="185"/>
      <c r="G1929" s="149" t="s">
        <v>43</v>
      </c>
      <c r="H1929" s="150">
        <v>0.60299999999999998</v>
      </c>
      <c r="I1929" s="151">
        <v>0.82</v>
      </c>
      <c r="J1929" s="151">
        <v>0.49</v>
      </c>
    </row>
    <row r="1930" spans="1:10" ht="38.25" x14ac:dyDescent="0.25">
      <c r="A1930" s="155" t="s">
        <v>950</v>
      </c>
      <c r="B1930" s="148" t="s">
        <v>2486</v>
      </c>
      <c r="C1930" s="155" t="s">
        <v>8</v>
      </c>
      <c r="D1930" s="155" t="s">
        <v>594</v>
      </c>
      <c r="E1930" s="185" t="s">
        <v>1808</v>
      </c>
      <c r="F1930" s="185"/>
      <c r="G1930" s="149" t="s">
        <v>763</v>
      </c>
      <c r="H1930" s="150">
        <v>0.188</v>
      </c>
      <c r="I1930" s="151">
        <v>61.97</v>
      </c>
      <c r="J1930" s="151">
        <v>11.65</v>
      </c>
    </row>
    <row r="1931" spans="1:10" x14ac:dyDescent="0.25">
      <c r="A1931" s="155" t="s">
        <v>950</v>
      </c>
      <c r="B1931" s="148" t="s">
        <v>2478</v>
      </c>
      <c r="C1931" s="155" t="s">
        <v>8</v>
      </c>
      <c r="D1931" s="155" t="s">
        <v>612</v>
      </c>
      <c r="E1931" s="185" t="s">
        <v>1808</v>
      </c>
      <c r="F1931" s="185"/>
      <c r="G1931" s="149" t="s">
        <v>43</v>
      </c>
      <c r="H1931" s="150">
        <v>8.4000000000000005E-2</v>
      </c>
      <c r="I1931" s="151">
        <v>4.8099999999999996</v>
      </c>
      <c r="J1931" s="151">
        <v>0.4</v>
      </c>
    </row>
    <row r="1932" spans="1:10" x14ac:dyDescent="0.25">
      <c r="A1932" s="156"/>
      <c r="B1932" s="156"/>
      <c r="C1932" s="156"/>
      <c r="D1932" s="156"/>
      <c r="E1932" s="156" t="s">
        <v>1792</v>
      </c>
      <c r="F1932" s="146">
        <v>1.74</v>
      </c>
      <c r="G1932" s="156" t="s">
        <v>1793</v>
      </c>
      <c r="H1932" s="146">
        <v>0</v>
      </c>
      <c r="I1932" s="156" t="s">
        <v>1794</v>
      </c>
      <c r="J1932" s="146">
        <v>1.74</v>
      </c>
    </row>
    <row r="1933" spans="1:10" ht="13.5" thickBot="1" x14ac:dyDescent="0.3">
      <c r="A1933" s="156"/>
      <c r="B1933" s="156"/>
      <c r="C1933" s="156"/>
      <c r="D1933" s="156"/>
      <c r="E1933" s="156" t="s">
        <v>1795</v>
      </c>
      <c r="F1933" s="146">
        <v>0</v>
      </c>
      <c r="G1933" s="156"/>
      <c r="H1933" s="181" t="s">
        <v>1796</v>
      </c>
      <c r="I1933" s="181"/>
      <c r="J1933" s="146">
        <v>14.84</v>
      </c>
    </row>
    <row r="1934" spans="1:10" ht="13.5" thickTop="1" x14ac:dyDescent="0.25">
      <c r="A1934" s="147"/>
      <c r="B1934" s="147"/>
      <c r="C1934" s="147"/>
      <c r="D1934" s="147"/>
      <c r="E1934" s="147"/>
      <c r="F1934" s="147"/>
      <c r="G1934" s="147"/>
      <c r="H1934" s="147"/>
      <c r="I1934" s="147"/>
      <c r="J1934" s="147"/>
    </row>
    <row r="1935" spans="1:10" x14ac:dyDescent="0.25">
      <c r="A1935" s="157" t="s">
        <v>2487</v>
      </c>
      <c r="B1935" s="152" t="s">
        <v>1775</v>
      </c>
      <c r="C1935" s="157" t="s">
        <v>1776</v>
      </c>
      <c r="D1935" s="157" t="s">
        <v>1777</v>
      </c>
      <c r="E1935" s="186" t="s">
        <v>1778</v>
      </c>
      <c r="F1935" s="186"/>
      <c r="G1935" s="153" t="s">
        <v>1779</v>
      </c>
      <c r="H1935" s="152" t="s">
        <v>1780</v>
      </c>
      <c r="I1935" s="152" t="s">
        <v>1781</v>
      </c>
      <c r="J1935" s="152" t="s">
        <v>89</v>
      </c>
    </row>
    <row r="1936" spans="1:10" ht="51" x14ac:dyDescent="0.25">
      <c r="A1936" s="158" t="s">
        <v>1461</v>
      </c>
      <c r="B1936" s="138" t="s">
        <v>1252</v>
      </c>
      <c r="C1936" s="158" t="s">
        <v>8</v>
      </c>
      <c r="D1936" s="158" t="s">
        <v>707</v>
      </c>
      <c r="E1936" s="187" t="s">
        <v>1801</v>
      </c>
      <c r="F1936" s="187"/>
      <c r="G1936" s="139" t="s">
        <v>198</v>
      </c>
      <c r="H1936" s="140">
        <v>1</v>
      </c>
      <c r="I1936" s="141">
        <v>232.12</v>
      </c>
      <c r="J1936" s="141">
        <v>232.12</v>
      </c>
    </row>
    <row r="1937" spans="1:10" ht="25.5" x14ac:dyDescent="0.25">
      <c r="A1937" s="154" t="s">
        <v>949</v>
      </c>
      <c r="B1937" s="142" t="s">
        <v>2488</v>
      </c>
      <c r="C1937" s="154" t="s">
        <v>8</v>
      </c>
      <c r="D1937" s="154" t="s">
        <v>469</v>
      </c>
      <c r="E1937" s="188" t="s">
        <v>1784</v>
      </c>
      <c r="F1937" s="188"/>
      <c r="G1937" s="143" t="s">
        <v>65</v>
      </c>
      <c r="H1937" s="144">
        <v>0.47739999999999999</v>
      </c>
      <c r="I1937" s="145">
        <v>21.02</v>
      </c>
      <c r="J1937" s="145">
        <v>10.029999999999999</v>
      </c>
    </row>
    <row r="1938" spans="1:10" ht="25.5" x14ac:dyDescent="0.25">
      <c r="A1938" s="154" t="s">
        <v>949</v>
      </c>
      <c r="B1938" s="142" t="s">
        <v>1827</v>
      </c>
      <c r="C1938" s="154" t="s">
        <v>8</v>
      </c>
      <c r="D1938" s="154" t="s">
        <v>66</v>
      </c>
      <c r="E1938" s="188" t="s">
        <v>1784</v>
      </c>
      <c r="F1938" s="188"/>
      <c r="G1938" s="143" t="s">
        <v>65</v>
      </c>
      <c r="H1938" s="144">
        <v>0.15040000000000001</v>
      </c>
      <c r="I1938" s="145">
        <v>16.829999999999998</v>
      </c>
      <c r="J1938" s="145">
        <v>2.5299999999999998</v>
      </c>
    </row>
    <row r="1939" spans="1:10" ht="25.5" x14ac:dyDescent="0.25">
      <c r="A1939" s="155" t="s">
        <v>950</v>
      </c>
      <c r="B1939" s="148" t="s">
        <v>2489</v>
      </c>
      <c r="C1939" s="155" t="s">
        <v>8</v>
      </c>
      <c r="D1939" s="155" t="s">
        <v>531</v>
      </c>
      <c r="E1939" s="185" t="s">
        <v>1808</v>
      </c>
      <c r="F1939" s="185"/>
      <c r="G1939" s="149" t="s">
        <v>198</v>
      </c>
      <c r="H1939" s="150">
        <v>1</v>
      </c>
      <c r="I1939" s="151">
        <v>207.51</v>
      </c>
      <c r="J1939" s="151">
        <v>207.51</v>
      </c>
    </row>
    <row r="1940" spans="1:10" ht="25.5" x14ac:dyDescent="0.25">
      <c r="A1940" s="155" t="s">
        <v>950</v>
      </c>
      <c r="B1940" s="148" t="s">
        <v>2490</v>
      </c>
      <c r="C1940" s="155" t="s">
        <v>8</v>
      </c>
      <c r="D1940" s="155" t="s">
        <v>582</v>
      </c>
      <c r="E1940" s="185" t="s">
        <v>1808</v>
      </c>
      <c r="F1940" s="185"/>
      <c r="G1940" s="149" t="s">
        <v>43</v>
      </c>
      <c r="H1940" s="150">
        <v>0.2974</v>
      </c>
      <c r="I1940" s="151">
        <v>40.53</v>
      </c>
      <c r="J1940" s="151">
        <v>12.05</v>
      </c>
    </row>
    <row r="1941" spans="1:10" x14ac:dyDescent="0.25">
      <c r="A1941" s="156"/>
      <c r="B1941" s="156"/>
      <c r="C1941" s="156"/>
      <c r="D1941" s="156"/>
      <c r="E1941" s="156" t="s">
        <v>1792</v>
      </c>
      <c r="F1941" s="146">
        <v>9.5</v>
      </c>
      <c r="G1941" s="156" t="s">
        <v>1793</v>
      </c>
      <c r="H1941" s="146">
        <v>0</v>
      </c>
      <c r="I1941" s="156" t="s">
        <v>1794</v>
      </c>
      <c r="J1941" s="146">
        <v>9.5</v>
      </c>
    </row>
    <row r="1942" spans="1:10" ht="13.5" thickBot="1" x14ac:dyDescent="0.3">
      <c r="A1942" s="156"/>
      <c r="B1942" s="156"/>
      <c r="C1942" s="156"/>
      <c r="D1942" s="156"/>
      <c r="E1942" s="156" t="s">
        <v>1795</v>
      </c>
      <c r="F1942" s="146">
        <v>0</v>
      </c>
      <c r="G1942" s="156"/>
      <c r="H1942" s="181" t="s">
        <v>1796</v>
      </c>
      <c r="I1942" s="181"/>
      <c r="J1942" s="146">
        <v>232.12</v>
      </c>
    </row>
    <row r="1943" spans="1:10" ht="13.5" thickTop="1" x14ac:dyDescent="0.25">
      <c r="A1943" s="147"/>
      <c r="B1943" s="147"/>
      <c r="C1943" s="147"/>
      <c r="D1943" s="147"/>
      <c r="E1943" s="147"/>
      <c r="F1943" s="147"/>
      <c r="G1943" s="147"/>
      <c r="H1943" s="147"/>
      <c r="I1943" s="147"/>
      <c r="J1943" s="147"/>
    </row>
    <row r="1944" spans="1:10" x14ac:dyDescent="0.25">
      <c r="A1944" s="157" t="s">
        <v>2491</v>
      </c>
      <c r="B1944" s="152" t="s">
        <v>1775</v>
      </c>
      <c r="C1944" s="157" t="s">
        <v>1776</v>
      </c>
      <c r="D1944" s="157" t="s">
        <v>1777</v>
      </c>
      <c r="E1944" s="186" t="s">
        <v>1778</v>
      </c>
      <c r="F1944" s="186"/>
      <c r="G1944" s="153" t="s">
        <v>1779</v>
      </c>
      <c r="H1944" s="152" t="s">
        <v>1780</v>
      </c>
      <c r="I1944" s="152" t="s">
        <v>1781</v>
      </c>
      <c r="J1944" s="152" t="s">
        <v>89</v>
      </c>
    </row>
    <row r="1945" spans="1:10" ht="63.75" x14ac:dyDescent="0.25">
      <c r="A1945" s="158" t="s">
        <v>1461</v>
      </c>
      <c r="B1945" s="138" t="s">
        <v>1253</v>
      </c>
      <c r="C1945" s="158" t="s">
        <v>8</v>
      </c>
      <c r="D1945" s="158" t="s">
        <v>721</v>
      </c>
      <c r="E1945" s="187" t="s">
        <v>1904</v>
      </c>
      <c r="F1945" s="187"/>
      <c r="G1945" s="139" t="s">
        <v>763</v>
      </c>
      <c r="H1945" s="140">
        <v>1</v>
      </c>
      <c r="I1945" s="141">
        <v>739.67</v>
      </c>
      <c r="J1945" s="141">
        <v>739.67</v>
      </c>
    </row>
    <row r="1946" spans="1:10" ht="51" x14ac:dyDescent="0.25">
      <c r="A1946" s="154" t="s">
        <v>949</v>
      </c>
      <c r="B1946" s="142" t="s">
        <v>1810</v>
      </c>
      <c r="C1946" s="154" t="s">
        <v>8</v>
      </c>
      <c r="D1946" s="154" t="s">
        <v>248</v>
      </c>
      <c r="E1946" s="188" t="s">
        <v>1811</v>
      </c>
      <c r="F1946" s="188"/>
      <c r="G1946" s="143" t="s">
        <v>185</v>
      </c>
      <c r="H1946" s="144">
        <v>8.8999999999999996E-2</v>
      </c>
      <c r="I1946" s="145">
        <v>17.52</v>
      </c>
      <c r="J1946" s="145">
        <v>1.55</v>
      </c>
    </row>
    <row r="1947" spans="1:10" ht="51" x14ac:dyDescent="0.25">
      <c r="A1947" s="154" t="s">
        <v>949</v>
      </c>
      <c r="B1947" s="142" t="s">
        <v>1812</v>
      </c>
      <c r="C1947" s="154" t="s">
        <v>8</v>
      </c>
      <c r="D1947" s="154" t="s">
        <v>264</v>
      </c>
      <c r="E1947" s="188" t="s">
        <v>1811</v>
      </c>
      <c r="F1947" s="188"/>
      <c r="G1947" s="143" t="s">
        <v>187</v>
      </c>
      <c r="H1947" s="144">
        <v>1.3160000000000001</v>
      </c>
      <c r="I1947" s="145">
        <v>16.21</v>
      </c>
      <c r="J1947" s="145">
        <v>21.33</v>
      </c>
    </row>
    <row r="1948" spans="1:10" ht="25.5" x14ac:dyDescent="0.25">
      <c r="A1948" s="154" t="s">
        <v>949</v>
      </c>
      <c r="B1948" s="142" t="s">
        <v>2488</v>
      </c>
      <c r="C1948" s="154" t="s">
        <v>8</v>
      </c>
      <c r="D1948" s="154" t="s">
        <v>469</v>
      </c>
      <c r="E1948" s="188" t="s">
        <v>1784</v>
      </c>
      <c r="F1948" s="188"/>
      <c r="G1948" s="143" t="s">
        <v>65</v>
      </c>
      <c r="H1948" s="144">
        <v>1.405</v>
      </c>
      <c r="I1948" s="145">
        <v>21.02</v>
      </c>
      <c r="J1948" s="145">
        <v>29.53</v>
      </c>
    </row>
    <row r="1949" spans="1:10" ht="25.5" x14ac:dyDescent="0.25">
      <c r="A1949" s="154" t="s">
        <v>949</v>
      </c>
      <c r="B1949" s="142" t="s">
        <v>1827</v>
      </c>
      <c r="C1949" s="154" t="s">
        <v>8</v>
      </c>
      <c r="D1949" s="154" t="s">
        <v>66</v>
      </c>
      <c r="E1949" s="188" t="s">
        <v>1784</v>
      </c>
      <c r="F1949" s="188"/>
      <c r="G1949" s="143" t="s">
        <v>65</v>
      </c>
      <c r="H1949" s="144">
        <v>0.70199999999999996</v>
      </c>
      <c r="I1949" s="145">
        <v>16.829999999999998</v>
      </c>
      <c r="J1949" s="145">
        <v>11.81</v>
      </c>
    </row>
    <row r="1950" spans="1:10" ht="38.25" x14ac:dyDescent="0.25">
      <c r="A1950" s="155" t="s">
        <v>950</v>
      </c>
      <c r="B1950" s="148" t="s">
        <v>2492</v>
      </c>
      <c r="C1950" s="155" t="s">
        <v>8</v>
      </c>
      <c r="D1950" s="155" t="s">
        <v>486</v>
      </c>
      <c r="E1950" s="185" t="s">
        <v>1808</v>
      </c>
      <c r="F1950" s="185"/>
      <c r="G1950" s="149" t="s">
        <v>43</v>
      </c>
      <c r="H1950" s="150">
        <v>0.53</v>
      </c>
      <c r="I1950" s="151">
        <v>34.6</v>
      </c>
      <c r="J1950" s="151">
        <v>18.329999999999998</v>
      </c>
    </row>
    <row r="1951" spans="1:10" x14ac:dyDescent="0.25">
      <c r="A1951" s="155" t="s">
        <v>950</v>
      </c>
      <c r="B1951" s="148" t="s">
        <v>2493</v>
      </c>
      <c r="C1951" s="155" t="s">
        <v>8</v>
      </c>
      <c r="D1951" s="155" t="s">
        <v>496</v>
      </c>
      <c r="E1951" s="185" t="s">
        <v>1808</v>
      </c>
      <c r="F1951" s="185"/>
      <c r="G1951" s="149" t="s">
        <v>43</v>
      </c>
      <c r="H1951" s="150">
        <v>0.97</v>
      </c>
      <c r="I1951" s="151">
        <v>2.89</v>
      </c>
      <c r="J1951" s="151">
        <v>2.8</v>
      </c>
    </row>
    <row r="1952" spans="1:10" ht="51" x14ac:dyDescent="0.25">
      <c r="A1952" s="155" t="s">
        <v>950</v>
      </c>
      <c r="B1952" s="148" t="s">
        <v>2494</v>
      </c>
      <c r="C1952" s="155" t="s">
        <v>8</v>
      </c>
      <c r="D1952" s="155" t="s">
        <v>2495</v>
      </c>
      <c r="E1952" s="185" t="s">
        <v>1808</v>
      </c>
      <c r="F1952" s="185"/>
      <c r="G1952" s="149" t="s">
        <v>763</v>
      </c>
      <c r="H1952" s="150">
        <v>1.05</v>
      </c>
      <c r="I1952" s="151">
        <v>623.16999999999996</v>
      </c>
      <c r="J1952" s="151">
        <v>654.32000000000005</v>
      </c>
    </row>
    <row r="1953" spans="1:10" x14ac:dyDescent="0.25">
      <c r="A1953" s="156"/>
      <c r="B1953" s="156"/>
      <c r="C1953" s="156"/>
      <c r="D1953" s="156"/>
      <c r="E1953" s="156" t="s">
        <v>1792</v>
      </c>
      <c r="F1953" s="146">
        <v>48.269999999999996</v>
      </c>
      <c r="G1953" s="156" t="s">
        <v>1793</v>
      </c>
      <c r="H1953" s="146">
        <v>0</v>
      </c>
      <c r="I1953" s="156" t="s">
        <v>1794</v>
      </c>
      <c r="J1953" s="146">
        <v>48.269999999999996</v>
      </c>
    </row>
    <row r="1954" spans="1:10" ht="13.5" thickBot="1" x14ac:dyDescent="0.3">
      <c r="A1954" s="156"/>
      <c r="B1954" s="156"/>
      <c r="C1954" s="156"/>
      <c r="D1954" s="156"/>
      <c r="E1954" s="156" t="s">
        <v>1795</v>
      </c>
      <c r="F1954" s="146">
        <v>0</v>
      </c>
      <c r="G1954" s="156"/>
      <c r="H1954" s="181" t="s">
        <v>1796</v>
      </c>
      <c r="I1954" s="181"/>
      <c r="J1954" s="146">
        <v>739.67</v>
      </c>
    </row>
    <row r="1955" spans="1:10" ht="13.5" thickTop="1" x14ac:dyDescent="0.25">
      <c r="A1955" s="147"/>
      <c r="B1955" s="147"/>
      <c r="C1955" s="147"/>
      <c r="D1955" s="147"/>
      <c r="E1955" s="147"/>
      <c r="F1955" s="147"/>
      <c r="G1955" s="147"/>
      <c r="H1955" s="147"/>
      <c r="I1955" s="147"/>
      <c r="J1955" s="147"/>
    </row>
    <row r="1956" spans="1:10" x14ac:dyDescent="0.25">
      <c r="A1956" s="157" t="s">
        <v>2496</v>
      </c>
      <c r="B1956" s="152" t="s">
        <v>1775</v>
      </c>
      <c r="C1956" s="157" t="s">
        <v>1776</v>
      </c>
      <c r="D1956" s="157" t="s">
        <v>1777</v>
      </c>
      <c r="E1956" s="186" t="s">
        <v>1778</v>
      </c>
      <c r="F1956" s="186"/>
      <c r="G1956" s="153" t="s">
        <v>1779</v>
      </c>
      <c r="H1956" s="152" t="s">
        <v>1780</v>
      </c>
      <c r="I1956" s="152" t="s">
        <v>1781</v>
      </c>
      <c r="J1956" s="152" t="s">
        <v>89</v>
      </c>
    </row>
    <row r="1957" spans="1:10" ht="25.5" x14ac:dyDescent="0.25">
      <c r="A1957" s="158" t="s">
        <v>1461</v>
      </c>
      <c r="B1957" s="138" t="s">
        <v>1032</v>
      </c>
      <c r="C1957" s="158" t="s">
        <v>948</v>
      </c>
      <c r="D1957" s="158" t="s">
        <v>740</v>
      </c>
      <c r="E1957" s="187" t="s">
        <v>1782</v>
      </c>
      <c r="F1957" s="187"/>
      <c r="G1957" s="139" t="s">
        <v>763</v>
      </c>
      <c r="H1957" s="140">
        <v>1</v>
      </c>
      <c r="I1957" s="141">
        <v>672.28</v>
      </c>
      <c r="J1957" s="141">
        <v>672.28</v>
      </c>
    </row>
    <row r="1958" spans="1:10" ht="25.5" x14ac:dyDescent="0.25">
      <c r="A1958" s="154" t="s">
        <v>949</v>
      </c>
      <c r="B1958" s="142" t="s">
        <v>2488</v>
      </c>
      <c r="C1958" s="154" t="s">
        <v>8</v>
      </c>
      <c r="D1958" s="154" t="s">
        <v>469</v>
      </c>
      <c r="E1958" s="188" t="s">
        <v>1784</v>
      </c>
      <c r="F1958" s="188"/>
      <c r="G1958" s="143" t="s">
        <v>65</v>
      </c>
      <c r="H1958" s="144">
        <v>0.8</v>
      </c>
      <c r="I1958" s="145">
        <v>21.02</v>
      </c>
      <c r="J1958" s="145">
        <v>16.809999999999999</v>
      </c>
    </row>
    <row r="1959" spans="1:10" ht="25.5" x14ac:dyDescent="0.25">
      <c r="A1959" s="154" t="s">
        <v>949</v>
      </c>
      <c r="B1959" s="142" t="s">
        <v>2125</v>
      </c>
      <c r="C1959" s="154" t="s">
        <v>8</v>
      </c>
      <c r="D1959" s="154" t="s">
        <v>463</v>
      </c>
      <c r="E1959" s="188" t="s">
        <v>1784</v>
      </c>
      <c r="F1959" s="188"/>
      <c r="G1959" s="143" t="s">
        <v>65</v>
      </c>
      <c r="H1959" s="144">
        <v>0.8</v>
      </c>
      <c r="I1959" s="145">
        <v>17.72</v>
      </c>
      <c r="J1959" s="145">
        <v>14.17</v>
      </c>
    </row>
    <row r="1960" spans="1:10" ht="25.5" x14ac:dyDescent="0.25">
      <c r="A1960" s="155" t="s">
        <v>950</v>
      </c>
      <c r="B1960" s="148" t="s">
        <v>2497</v>
      </c>
      <c r="C1960" s="155" t="s">
        <v>8</v>
      </c>
      <c r="D1960" s="155" t="s">
        <v>523</v>
      </c>
      <c r="E1960" s="185" t="s">
        <v>1808</v>
      </c>
      <c r="F1960" s="185"/>
      <c r="G1960" s="149" t="s">
        <v>43</v>
      </c>
      <c r="H1960" s="150">
        <v>4.5999999999999996</v>
      </c>
      <c r="I1960" s="151">
        <v>0.72</v>
      </c>
      <c r="J1960" s="151">
        <v>3.31</v>
      </c>
    </row>
    <row r="1961" spans="1:10" ht="25.5" x14ac:dyDescent="0.25">
      <c r="A1961" s="155" t="s">
        <v>950</v>
      </c>
      <c r="B1961" s="148" t="s">
        <v>2498</v>
      </c>
      <c r="C1961" s="155" t="s">
        <v>8</v>
      </c>
      <c r="D1961" s="155" t="s">
        <v>524</v>
      </c>
      <c r="E1961" s="185" t="s">
        <v>1808</v>
      </c>
      <c r="F1961" s="185"/>
      <c r="G1961" s="149" t="s">
        <v>43</v>
      </c>
      <c r="H1961" s="150">
        <v>1.82</v>
      </c>
      <c r="I1961" s="151">
        <v>2.41</v>
      </c>
      <c r="J1961" s="151">
        <v>4.38</v>
      </c>
    </row>
    <row r="1962" spans="1:10" ht="38.25" x14ac:dyDescent="0.25">
      <c r="A1962" s="155" t="s">
        <v>950</v>
      </c>
      <c r="B1962" s="148" t="s">
        <v>2499</v>
      </c>
      <c r="C1962" s="155" t="s">
        <v>8</v>
      </c>
      <c r="D1962" s="155" t="s">
        <v>491</v>
      </c>
      <c r="E1962" s="185" t="s">
        <v>1808</v>
      </c>
      <c r="F1962" s="185"/>
      <c r="G1962" s="149" t="s">
        <v>951</v>
      </c>
      <c r="H1962" s="150">
        <v>1E-3</v>
      </c>
      <c r="I1962" s="151">
        <v>84.59</v>
      </c>
      <c r="J1962" s="151">
        <v>0.08</v>
      </c>
    </row>
    <row r="1963" spans="1:10" ht="38.25" x14ac:dyDescent="0.25">
      <c r="A1963" s="155" t="s">
        <v>950</v>
      </c>
      <c r="B1963" s="148" t="s">
        <v>2500</v>
      </c>
      <c r="C1963" s="155" t="s">
        <v>8</v>
      </c>
      <c r="D1963" s="155" t="s">
        <v>624</v>
      </c>
      <c r="E1963" s="185" t="s">
        <v>1808</v>
      </c>
      <c r="F1963" s="185"/>
      <c r="G1963" s="149" t="s">
        <v>198</v>
      </c>
      <c r="H1963" s="150">
        <v>2</v>
      </c>
      <c r="I1963" s="151">
        <v>21.58</v>
      </c>
      <c r="J1963" s="151">
        <v>43.16</v>
      </c>
    </row>
    <row r="1964" spans="1:10" ht="51" x14ac:dyDescent="0.25">
      <c r="A1964" s="155" t="s">
        <v>950</v>
      </c>
      <c r="B1964" s="148" t="s">
        <v>2501</v>
      </c>
      <c r="C1964" s="155" t="s">
        <v>8</v>
      </c>
      <c r="D1964" s="155" t="s">
        <v>562</v>
      </c>
      <c r="E1964" s="185" t="s">
        <v>1808</v>
      </c>
      <c r="F1964" s="185"/>
      <c r="G1964" s="149" t="s">
        <v>763</v>
      </c>
      <c r="H1964" s="150">
        <v>1.05</v>
      </c>
      <c r="I1964" s="151">
        <v>562.26</v>
      </c>
      <c r="J1964" s="151">
        <v>590.37</v>
      </c>
    </row>
    <row r="1965" spans="1:10" x14ac:dyDescent="0.25">
      <c r="A1965" s="156"/>
      <c r="B1965" s="156"/>
      <c r="C1965" s="156"/>
      <c r="D1965" s="156"/>
      <c r="E1965" s="156" t="s">
        <v>1792</v>
      </c>
      <c r="F1965" s="146">
        <v>23.24</v>
      </c>
      <c r="G1965" s="156" t="s">
        <v>1793</v>
      </c>
      <c r="H1965" s="146">
        <v>0</v>
      </c>
      <c r="I1965" s="156" t="s">
        <v>1794</v>
      </c>
      <c r="J1965" s="146">
        <v>23.24</v>
      </c>
    </row>
    <row r="1966" spans="1:10" x14ac:dyDescent="0.25">
      <c r="A1966" s="156"/>
      <c r="B1966" s="156"/>
      <c r="C1966" s="156"/>
      <c r="D1966" s="156"/>
      <c r="E1966" s="156" t="s">
        <v>1795</v>
      </c>
      <c r="F1966" s="146">
        <v>0</v>
      </c>
      <c r="G1966" s="156"/>
      <c r="H1966" s="181" t="s">
        <v>1796</v>
      </c>
      <c r="I1966" s="181"/>
      <c r="J1966" s="146">
        <v>672.28</v>
      </c>
    </row>
    <row r="1967" spans="1:10" x14ac:dyDescent="0.25">
      <c r="A1967" s="182" t="s">
        <v>2880</v>
      </c>
      <c r="B1967" s="182"/>
      <c r="C1967" s="182"/>
      <c r="D1967" s="182"/>
      <c r="E1967" s="182"/>
      <c r="F1967" s="182"/>
      <c r="G1967" s="182"/>
      <c r="H1967" s="182"/>
      <c r="I1967" s="182"/>
      <c r="J1967" s="182"/>
    </row>
    <row r="1968" spans="1:10" ht="13.5" thickBot="1" x14ac:dyDescent="0.3">
      <c r="A1968" s="183" t="s">
        <v>2892</v>
      </c>
      <c r="B1968" s="183"/>
      <c r="C1968" s="183"/>
      <c r="D1968" s="183"/>
      <c r="E1968" s="183"/>
      <c r="F1968" s="183"/>
      <c r="G1968" s="183"/>
      <c r="H1968" s="183"/>
      <c r="I1968" s="183"/>
      <c r="J1968" s="183"/>
    </row>
    <row r="1969" spans="1:10" ht="13.5" thickTop="1" x14ac:dyDescent="0.25">
      <c r="A1969" s="147"/>
      <c r="B1969" s="147"/>
      <c r="C1969" s="147"/>
      <c r="D1969" s="147"/>
      <c r="E1969" s="147"/>
      <c r="F1969" s="147"/>
      <c r="G1969" s="147"/>
      <c r="H1969" s="147"/>
      <c r="I1969" s="147"/>
      <c r="J1969" s="147"/>
    </row>
    <row r="1970" spans="1:10" x14ac:dyDescent="0.25">
      <c r="A1970" s="157" t="s">
        <v>2502</v>
      </c>
      <c r="B1970" s="152" t="s">
        <v>1775</v>
      </c>
      <c r="C1970" s="157" t="s">
        <v>1776</v>
      </c>
      <c r="D1970" s="157" t="s">
        <v>1777</v>
      </c>
      <c r="E1970" s="186" t="s">
        <v>1778</v>
      </c>
      <c r="F1970" s="186"/>
      <c r="G1970" s="153" t="s">
        <v>1779</v>
      </c>
      <c r="H1970" s="152" t="s">
        <v>1780</v>
      </c>
      <c r="I1970" s="152" t="s">
        <v>1781</v>
      </c>
      <c r="J1970" s="152" t="s">
        <v>89</v>
      </c>
    </row>
    <row r="1971" spans="1:10" ht="63.75" x14ac:dyDescent="0.25">
      <c r="A1971" s="158" t="s">
        <v>1461</v>
      </c>
      <c r="B1971" s="138" t="s">
        <v>1254</v>
      </c>
      <c r="C1971" s="158" t="s">
        <v>8</v>
      </c>
      <c r="D1971" s="158" t="s">
        <v>1198</v>
      </c>
      <c r="E1971" s="187" t="s">
        <v>1801</v>
      </c>
      <c r="F1971" s="187"/>
      <c r="G1971" s="139" t="s">
        <v>198</v>
      </c>
      <c r="H1971" s="140">
        <v>1</v>
      </c>
      <c r="I1971" s="141">
        <v>332.83</v>
      </c>
      <c r="J1971" s="141">
        <v>332.83</v>
      </c>
    </row>
    <row r="1972" spans="1:10" ht="25.5" x14ac:dyDescent="0.25">
      <c r="A1972" s="154" t="s">
        <v>949</v>
      </c>
      <c r="B1972" s="142" t="s">
        <v>2336</v>
      </c>
      <c r="C1972" s="154" t="s">
        <v>8</v>
      </c>
      <c r="D1972" s="154" t="s">
        <v>191</v>
      </c>
      <c r="E1972" s="188" t="s">
        <v>1784</v>
      </c>
      <c r="F1972" s="188"/>
      <c r="G1972" s="143" t="s">
        <v>65</v>
      </c>
      <c r="H1972" s="144">
        <v>1.4666999999999999</v>
      </c>
      <c r="I1972" s="145">
        <v>21.03</v>
      </c>
      <c r="J1972" s="145">
        <v>30.84</v>
      </c>
    </row>
    <row r="1973" spans="1:10" ht="25.5" x14ac:dyDescent="0.25">
      <c r="A1973" s="154" t="s">
        <v>949</v>
      </c>
      <c r="B1973" s="142" t="s">
        <v>1827</v>
      </c>
      <c r="C1973" s="154" t="s">
        <v>8</v>
      </c>
      <c r="D1973" s="154" t="s">
        <v>66</v>
      </c>
      <c r="E1973" s="188" t="s">
        <v>1784</v>
      </c>
      <c r="F1973" s="188"/>
      <c r="G1973" s="143" t="s">
        <v>65</v>
      </c>
      <c r="H1973" s="144">
        <v>0.65169999999999995</v>
      </c>
      <c r="I1973" s="145">
        <v>16.829999999999998</v>
      </c>
      <c r="J1973" s="145">
        <v>10.96</v>
      </c>
    </row>
    <row r="1974" spans="1:10" ht="25.5" x14ac:dyDescent="0.25">
      <c r="A1974" s="155" t="s">
        <v>950</v>
      </c>
      <c r="B1974" s="148" t="s">
        <v>2503</v>
      </c>
      <c r="C1974" s="155" t="s">
        <v>8</v>
      </c>
      <c r="D1974" s="155" t="s">
        <v>2504</v>
      </c>
      <c r="E1974" s="185" t="s">
        <v>1808</v>
      </c>
      <c r="F1974" s="185"/>
      <c r="G1974" s="149" t="s">
        <v>198</v>
      </c>
      <c r="H1974" s="150">
        <v>1</v>
      </c>
      <c r="I1974" s="151">
        <v>168.13</v>
      </c>
      <c r="J1974" s="151">
        <v>168.13</v>
      </c>
    </row>
    <row r="1975" spans="1:10" ht="63.75" x14ac:dyDescent="0.25">
      <c r="A1975" s="155" t="s">
        <v>950</v>
      </c>
      <c r="B1975" s="148" t="s">
        <v>2353</v>
      </c>
      <c r="C1975" s="155" t="s">
        <v>8</v>
      </c>
      <c r="D1975" s="155" t="s">
        <v>587</v>
      </c>
      <c r="E1975" s="185" t="s">
        <v>1808</v>
      </c>
      <c r="F1975" s="185"/>
      <c r="G1975" s="149" t="s">
        <v>198</v>
      </c>
      <c r="H1975" s="150">
        <v>6</v>
      </c>
      <c r="I1975" s="151">
        <v>19.02</v>
      </c>
      <c r="J1975" s="151">
        <v>114.12</v>
      </c>
    </row>
    <row r="1976" spans="1:10" x14ac:dyDescent="0.25">
      <c r="A1976" s="155" t="s">
        <v>950</v>
      </c>
      <c r="B1976" s="148" t="s">
        <v>2505</v>
      </c>
      <c r="C1976" s="155" t="s">
        <v>8</v>
      </c>
      <c r="D1976" s="155" t="s">
        <v>1472</v>
      </c>
      <c r="E1976" s="185" t="s">
        <v>1808</v>
      </c>
      <c r="F1976" s="185"/>
      <c r="G1976" s="149" t="s">
        <v>43</v>
      </c>
      <c r="H1976" s="150">
        <v>8.6599999999999996E-2</v>
      </c>
      <c r="I1976" s="151">
        <v>101.41</v>
      </c>
      <c r="J1976" s="151">
        <v>8.7799999999999994</v>
      </c>
    </row>
    <row r="1977" spans="1:10" x14ac:dyDescent="0.25">
      <c r="A1977" s="156"/>
      <c r="B1977" s="156"/>
      <c r="C1977" s="156"/>
      <c r="D1977" s="156"/>
      <c r="E1977" s="156" t="s">
        <v>1792</v>
      </c>
      <c r="F1977" s="146">
        <v>32.340000000000003</v>
      </c>
      <c r="G1977" s="156" t="s">
        <v>1793</v>
      </c>
      <c r="H1977" s="146">
        <v>0</v>
      </c>
      <c r="I1977" s="156" t="s">
        <v>1794</v>
      </c>
      <c r="J1977" s="146">
        <v>32.340000000000003</v>
      </c>
    </row>
    <row r="1978" spans="1:10" ht="13.5" thickBot="1" x14ac:dyDescent="0.3">
      <c r="A1978" s="156"/>
      <c r="B1978" s="156"/>
      <c r="C1978" s="156"/>
      <c r="D1978" s="156"/>
      <c r="E1978" s="156" t="s">
        <v>1795</v>
      </c>
      <c r="F1978" s="146">
        <v>0</v>
      </c>
      <c r="G1978" s="156"/>
      <c r="H1978" s="181" t="s">
        <v>1796</v>
      </c>
      <c r="I1978" s="181"/>
      <c r="J1978" s="146">
        <v>332.83</v>
      </c>
    </row>
    <row r="1979" spans="1:10" ht="13.5" thickTop="1" x14ac:dyDescent="0.25">
      <c r="A1979" s="147"/>
      <c r="B1979" s="147"/>
      <c r="C1979" s="147"/>
      <c r="D1979" s="147"/>
      <c r="E1979" s="147"/>
      <c r="F1979" s="147"/>
      <c r="G1979" s="147"/>
      <c r="H1979" s="147"/>
      <c r="I1979" s="147"/>
      <c r="J1979" s="147"/>
    </row>
    <row r="1980" spans="1:10" x14ac:dyDescent="0.25">
      <c r="A1980" s="157" t="s">
        <v>2506</v>
      </c>
      <c r="B1980" s="152" t="s">
        <v>1775</v>
      </c>
      <c r="C1980" s="157" t="s">
        <v>1776</v>
      </c>
      <c r="D1980" s="157" t="s">
        <v>1777</v>
      </c>
      <c r="E1980" s="186" t="s">
        <v>1778</v>
      </c>
      <c r="F1980" s="186"/>
      <c r="G1980" s="153" t="s">
        <v>1779</v>
      </c>
      <c r="H1980" s="152" t="s">
        <v>1780</v>
      </c>
      <c r="I1980" s="152" t="s">
        <v>1781</v>
      </c>
      <c r="J1980" s="152" t="s">
        <v>89</v>
      </c>
    </row>
    <row r="1981" spans="1:10" ht="51" x14ac:dyDescent="0.25">
      <c r="A1981" s="158" t="s">
        <v>1461</v>
      </c>
      <c r="B1981" s="138" t="s">
        <v>1255</v>
      </c>
      <c r="C1981" s="158" t="s">
        <v>8</v>
      </c>
      <c r="D1981" s="158" t="s">
        <v>722</v>
      </c>
      <c r="E1981" s="187" t="s">
        <v>1955</v>
      </c>
      <c r="F1981" s="187"/>
      <c r="G1981" s="139" t="s">
        <v>763</v>
      </c>
      <c r="H1981" s="140">
        <v>1</v>
      </c>
      <c r="I1981" s="141">
        <v>0.97</v>
      </c>
      <c r="J1981" s="141">
        <v>0.97</v>
      </c>
    </row>
    <row r="1982" spans="1:10" ht="51" x14ac:dyDescent="0.25">
      <c r="A1982" s="154" t="s">
        <v>949</v>
      </c>
      <c r="B1982" s="142" t="s">
        <v>2508</v>
      </c>
      <c r="C1982" s="154" t="s">
        <v>8</v>
      </c>
      <c r="D1982" s="154" t="s">
        <v>240</v>
      </c>
      <c r="E1982" s="188" t="s">
        <v>1811</v>
      </c>
      <c r="F1982" s="188"/>
      <c r="G1982" s="143" t="s">
        <v>185</v>
      </c>
      <c r="H1982" s="144">
        <v>1E-4</v>
      </c>
      <c r="I1982" s="145">
        <v>208.25</v>
      </c>
      <c r="J1982" s="145">
        <v>0.02</v>
      </c>
    </row>
    <row r="1983" spans="1:10" ht="76.5" x14ac:dyDescent="0.25">
      <c r="A1983" s="154" t="s">
        <v>949</v>
      </c>
      <c r="B1983" s="142" t="s">
        <v>2507</v>
      </c>
      <c r="C1983" s="154" t="s">
        <v>8</v>
      </c>
      <c r="D1983" s="154" t="s">
        <v>239</v>
      </c>
      <c r="E1983" s="188" t="s">
        <v>1811</v>
      </c>
      <c r="F1983" s="188"/>
      <c r="G1983" s="143" t="s">
        <v>185</v>
      </c>
      <c r="H1983" s="144">
        <v>1E-3</v>
      </c>
      <c r="I1983" s="145">
        <v>276.24</v>
      </c>
      <c r="J1983" s="145">
        <v>0.27</v>
      </c>
    </row>
    <row r="1984" spans="1:10" ht="76.5" x14ac:dyDescent="0.25">
      <c r="A1984" s="154" t="s">
        <v>949</v>
      </c>
      <c r="B1984" s="142" t="s">
        <v>2509</v>
      </c>
      <c r="C1984" s="154" t="s">
        <v>8</v>
      </c>
      <c r="D1984" s="154" t="s">
        <v>257</v>
      </c>
      <c r="E1984" s="188" t="s">
        <v>1811</v>
      </c>
      <c r="F1984" s="188"/>
      <c r="G1984" s="143" t="s">
        <v>187</v>
      </c>
      <c r="H1984" s="144">
        <v>2E-3</v>
      </c>
      <c r="I1984" s="145">
        <v>47.12</v>
      </c>
      <c r="J1984" s="145">
        <v>0.09</v>
      </c>
    </row>
    <row r="1985" spans="1:10" ht="63.75" x14ac:dyDescent="0.25">
      <c r="A1985" s="154" t="s">
        <v>949</v>
      </c>
      <c r="B1985" s="142" t="s">
        <v>2510</v>
      </c>
      <c r="C1985" s="154" t="s">
        <v>8</v>
      </c>
      <c r="D1985" s="154" t="s">
        <v>252</v>
      </c>
      <c r="E1985" s="188" t="s">
        <v>1811</v>
      </c>
      <c r="F1985" s="188"/>
      <c r="G1985" s="143" t="s">
        <v>185</v>
      </c>
      <c r="H1985" s="144">
        <v>1E-3</v>
      </c>
      <c r="I1985" s="145">
        <v>205.64</v>
      </c>
      <c r="J1985" s="145">
        <v>0.2</v>
      </c>
    </row>
    <row r="1986" spans="1:10" ht="51" x14ac:dyDescent="0.25">
      <c r="A1986" s="154" t="s">
        <v>949</v>
      </c>
      <c r="B1986" s="142" t="s">
        <v>2511</v>
      </c>
      <c r="C1986" s="154" t="s">
        <v>8</v>
      </c>
      <c r="D1986" s="154" t="s">
        <v>258</v>
      </c>
      <c r="E1986" s="188" t="s">
        <v>1811</v>
      </c>
      <c r="F1986" s="188"/>
      <c r="G1986" s="143" t="s">
        <v>187</v>
      </c>
      <c r="H1986" s="144">
        <v>3.0000000000000001E-3</v>
      </c>
      <c r="I1986" s="145">
        <v>65.900000000000006</v>
      </c>
      <c r="J1986" s="145">
        <v>0.19</v>
      </c>
    </row>
    <row r="1987" spans="1:10" ht="63.75" x14ac:dyDescent="0.25">
      <c r="A1987" s="154" t="s">
        <v>949</v>
      </c>
      <c r="B1987" s="142" t="s">
        <v>2512</v>
      </c>
      <c r="C1987" s="154" t="s">
        <v>8</v>
      </c>
      <c r="D1987" s="154" t="s">
        <v>268</v>
      </c>
      <c r="E1987" s="188" t="s">
        <v>1811</v>
      </c>
      <c r="F1987" s="188"/>
      <c r="G1987" s="143" t="s">
        <v>187</v>
      </c>
      <c r="H1987" s="144">
        <v>2E-3</v>
      </c>
      <c r="I1987" s="145">
        <v>76.34</v>
      </c>
      <c r="J1987" s="145">
        <v>0.15</v>
      </c>
    </row>
    <row r="1988" spans="1:10" ht="25.5" x14ac:dyDescent="0.25">
      <c r="A1988" s="154" t="s">
        <v>949</v>
      </c>
      <c r="B1988" s="142" t="s">
        <v>1827</v>
      </c>
      <c r="C1988" s="154" t="s">
        <v>8</v>
      </c>
      <c r="D1988" s="154" t="s">
        <v>66</v>
      </c>
      <c r="E1988" s="188" t="s">
        <v>1784</v>
      </c>
      <c r="F1988" s="188"/>
      <c r="G1988" s="143" t="s">
        <v>65</v>
      </c>
      <c r="H1988" s="144">
        <v>3.0000000000000001E-3</v>
      </c>
      <c r="I1988" s="145">
        <v>16.829999999999998</v>
      </c>
      <c r="J1988" s="145">
        <v>0.05</v>
      </c>
    </row>
    <row r="1989" spans="1:10" x14ac:dyDescent="0.25">
      <c r="A1989" s="156"/>
      <c r="B1989" s="156"/>
      <c r="C1989" s="156"/>
      <c r="D1989" s="156"/>
      <c r="E1989" s="156" t="s">
        <v>1792</v>
      </c>
      <c r="F1989" s="146">
        <v>0.14000000000000001</v>
      </c>
      <c r="G1989" s="156" t="s">
        <v>1793</v>
      </c>
      <c r="H1989" s="146">
        <v>0</v>
      </c>
      <c r="I1989" s="156" t="s">
        <v>1794</v>
      </c>
      <c r="J1989" s="146">
        <v>0.14000000000000001</v>
      </c>
    </row>
    <row r="1990" spans="1:10" ht="13.5" thickBot="1" x14ac:dyDescent="0.3">
      <c r="A1990" s="156"/>
      <c r="B1990" s="156"/>
      <c r="C1990" s="156"/>
      <c r="D1990" s="156"/>
      <c r="E1990" s="156" t="s">
        <v>1795</v>
      </c>
      <c r="F1990" s="146">
        <v>0</v>
      </c>
      <c r="G1990" s="156"/>
      <c r="H1990" s="181" t="s">
        <v>1796</v>
      </c>
      <c r="I1990" s="181"/>
      <c r="J1990" s="146">
        <v>0.97</v>
      </c>
    </row>
    <row r="1991" spans="1:10" ht="13.5" thickTop="1" x14ac:dyDescent="0.25">
      <c r="A1991" s="147"/>
      <c r="B1991" s="147"/>
      <c r="C1991" s="147"/>
      <c r="D1991" s="147"/>
      <c r="E1991" s="147"/>
      <c r="F1991" s="147"/>
      <c r="G1991" s="147"/>
      <c r="H1991" s="147"/>
      <c r="I1991" s="147"/>
      <c r="J1991" s="147"/>
    </row>
    <row r="1992" spans="1:10" x14ac:dyDescent="0.25">
      <c r="A1992" s="157" t="s">
        <v>2513</v>
      </c>
      <c r="B1992" s="152" t="s">
        <v>1775</v>
      </c>
      <c r="C1992" s="157" t="s">
        <v>1776</v>
      </c>
      <c r="D1992" s="157" t="s">
        <v>1777</v>
      </c>
      <c r="E1992" s="186" t="s">
        <v>1778</v>
      </c>
      <c r="F1992" s="186"/>
      <c r="G1992" s="153" t="s">
        <v>1779</v>
      </c>
      <c r="H1992" s="152" t="s">
        <v>1780</v>
      </c>
      <c r="I1992" s="152" t="s">
        <v>1781</v>
      </c>
      <c r="J1992" s="152" t="s">
        <v>89</v>
      </c>
    </row>
    <row r="1993" spans="1:10" ht="51" x14ac:dyDescent="0.25">
      <c r="A1993" s="158" t="s">
        <v>1461</v>
      </c>
      <c r="B1993" s="138" t="s">
        <v>1033</v>
      </c>
      <c r="C1993" s="158" t="s">
        <v>948</v>
      </c>
      <c r="D1993" s="158" t="s">
        <v>1676</v>
      </c>
      <c r="E1993" s="187" t="s">
        <v>1782</v>
      </c>
      <c r="F1993" s="187"/>
      <c r="G1993" s="139" t="s">
        <v>951</v>
      </c>
      <c r="H1993" s="140">
        <v>1</v>
      </c>
      <c r="I1993" s="141">
        <v>78.180000000000007</v>
      </c>
      <c r="J1993" s="141">
        <v>78.180000000000007</v>
      </c>
    </row>
    <row r="1994" spans="1:10" ht="89.25" x14ac:dyDescent="0.25">
      <c r="A1994" s="154" t="s">
        <v>949</v>
      </c>
      <c r="B1994" s="142" t="s">
        <v>2514</v>
      </c>
      <c r="C1994" s="154" t="s">
        <v>8</v>
      </c>
      <c r="D1994" s="154" t="s">
        <v>2515</v>
      </c>
      <c r="E1994" s="188" t="s">
        <v>1955</v>
      </c>
      <c r="F1994" s="188"/>
      <c r="G1994" s="143" t="s">
        <v>951</v>
      </c>
      <c r="H1994" s="144">
        <v>1</v>
      </c>
      <c r="I1994" s="145">
        <v>36.43</v>
      </c>
      <c r="J1994" s="145">
        <v>36.43</v>
      </c>
    </row>
    <row r="1995" spans="1:10" ht="38.25" x14ac:dyDescent="0.25">
      <c r="A1995" s="155" t="s">
        <v>950</v>
      </c>
      <c r="B1995" s="148" t="s">
        <v>2516</v>
      </c>
      <c r="C1995" s="155" t="s">
        <v>8</v>
      </c>
      <c r="D1995" s="155" t="s">
        <v>493</v>
      </c>
      <c r="E1995" s="185" t="s">
        <v>1808</v>
      </c>
      <c r="F1995" s="185"/>
      <c r="G1995" s="149" t="s">
        <v>951</v>
      </c>
      <c r="H1995" s="150">
        <v>1</v>
      </c>
      <c r="I1995" s="151">
        <v>41.75</v>
      </c>
      <c r="J1995" s="151">
        <v>41.75</v>
      </c>
    </row>
    <row r="1996" spans="1:10" x14ac:dyDescent="0.25">
      <c r="A1996" s="156"/>
      <c r="B1996" s="156"/>
      <c r="C1996" s="156"/>
      <c r="D1996" s="156"/>
      <c r="E1996" s="156" t="s">
        <v>1792</v>
      </c>
      <c r="F1996" s="146">
        <v>5.6</v>
      </c>
      <c r="G1996" s="156" t="s">
        <v>1793</v>
      </c>
      <c r="H1996" s="146">
        <v>0</v>
      </c>
      <c r="I1996" s="156" t="s">
        <v>1794</v>
      </c>
      <c r="J1996" s="146">
        <v>5.6</v>
      </c>
    </row>
    <row r="1997" spans="1:10" ht="13.5" thickBot="1" x14ac:dyDescent="0.3">
      <c r="A1997" s="156"/>
      <c r="B1997" s="156"/>
      <c r="C1997" s="156"/>
      <c r="D1997" s="156"/>
      <c r="E1997" s="156" t="s">
        <v>1795</v>
      </c>
      <c r="F1997" s="146">
        <v>0</v>
      </c>
      <c r="G1997" s="156"/>
      <c r="H1997" s="181" t="s">
        <v>1796</v>
      </c>
      <c r="I1997" s="181"/>
      <c r="J1997" s="146">
        <v>78.180000000000007</v>
      </c>
    </row>
    <row r="1998" spans="1:10" ht="13.5" thickTop="1" x14ac:dyDescent="0.25">
      <c r="A1998" s="147"/>
      <c r="B1998" s="147"/>
      <c r="C1998" s="147"/>
      <c r="D1998" s="147"/>
      <c r="E1998" s="147"/>
      <c r="F1998" s="147"/>
      <c r="G1998" s="147"/>
      <c r="H1998" s="147"/>
      <c r="I1998" s="147"/>
      <c r="J1998" s="147"/>
    </row>
    <row r="1999" spans="1:10" x14ac:dyDescent="0.25">
      <c r="A1999" s="157" t="s">
        <v>2517</v>
      </c>
      <c r="B1999" s="152" t="s">
        <v>1775</v>
      </c>
      <c r="C1999" s="157" t="s">
        <v>1776</v>
      </c>
      <c r="D1999" s="157" t="s">
        <v>1777</v>
      </c>
      <c r="E1999" s="186" t="s">
        <v>1778</v>
      </c>
      <c r="F1999" s="186"/>
      <c r="G1999" s="153" t="s">
        <v>1779</v>
      </c>
      <c r="H1999" s="152" t="s">
        <v>1780</v>
      </c>
      <c r="I1999" s="152" t="s">
        <v>1781</v>
      </c>
      <c r="J1999" s="152" t="s">
        <v>89</v>
      </c>
    </row>
    <row r="2000" spans="1:10" ht="63.75" x14ac:dyDescent="0.25">
      <c r="A2000" s="158" t="s">
        <v>1461</v>
      </c>
      <c r="B2000" s="138" t="s">
        <v>1256</v>
      </c>
      <c r="C2000" s="158" t="s">
        <v>8</v>
      </c>
      <c r="D2000" s="158" t="s">
        <v>1199</v>
      </c>
      <c r="E2000" s="187" t="s">
        <v>1860</v>
      </c>
      <c r="F2000" s="187"/>
      <c r="G2000" s="139" t="s">
        <v>951</v>
      </c>
      <c r="H2000" s="140">
        <v>1</v>
      </c>
      <c r="I2000" s="141">
        <v>6.78</v>
      </c>
      <c r="J2000" s="141">
        <v>6.78</v>
      </c>
    </row>
    <row r="2001" spans="1:10" ht="63.75" x14ac:dyDescent="0.25">
      <c r="A2001" s="154" t="s">
        <v>949</v>
      </c>
      <c r="B2001" s="142" t="s">
        <v>2510</v>
      </c>
      <c r="C2001" s="154" t="s">
        <v>8</v>
      </c>
      <c r="D2001" s="154" t="s">
        <v>252</v>
      </c>
      <c r="E2001" s="188" t="s">
        <v>1811</v>
      </c>
      <c r="F2001" s="188"/>
      <c r="G2001" s="143" t="s">
        <v>185</v>
      </c>
      <c r="H2001" s="144">
        <v>3.0000000000000001E-3</v>
      </c>
      <c r="I2001" s="145">
        <v>205.64</v>
      </c>
      <c r="J2001" s="145">
        <v>0.61</v>
      </c>
    </row>
    <row r="2002" spans="1:10" ht="76.5" x14ac:dyDescent="0.25">
      <c r="A2002" s="154" t="s">
        <v>949</v>
      </c>
      <c r="B2002" s="142" t="s">
        <v>2507</v>
      </c>
      <c r="C2002" s="154" t="s">
        <v>8</v>
      </c>
      <c r="D2002" s="154" t="s">
        <v>239</v>
      </c>
      <c r="E2002" s="188" t="s">
        <v>1811</v>
      </c>
      <c r="F2002" s="188"/>
      <c r="G2002" s="143" t="s">
        <v>185</v>
      </c>
      <c r="H2002" s="144">
        <v>4.0000000000000001E-3</v>
      </c>
      <c r="I2002" s="145">
        <v>276.24</v>
      </c>
      <c r="J2002" s="145">
        <v>1.1000000000000001</v>
      </c>
    </row>
    <row r="2003" spans="1:10" ht="51" x14ac:dyDescent="0.25">
      <c r="A2003" s="154" t="s">
        <v>949</v>
      </c>
      <c r="B2003" s="142" t="s">
        <v>2508</v>
      </c>
      <c r="C2003" s="154" t="s">
        <v>8</v>
      </c>
      <c r="D2003" s="154" t="s">
        <v>240</v>
      </c>
      <c r="E2003" s="188" t="s">
        <v>1811</v>
      </c>
      <c r="F2003" s="188"/>
      <c r="G2003" s="143" t="s">
        <v>185</v>
      </c>
      <c r="H2003" s="144">
        <v>6.0000000000000001E-3</v>
      </c>
      <c r="I2003" s="145">
        <v>208.25</v>
      </c>
      <c r="J2003" s="145">
        <v>1.24</v>
      </c>
    </row>
    <row r="2004" spans="1:10" ht="51" x14ac:dyDescent="0.25">
      <c r="A2004" s="154" t="s">
        <v>949</v>
      </c>
      <c r="B2004" s="142" t="s">
        <v>2511</v>
      </c>
      <c r="C2004" s="154" t="s">
        <v>8</v>
      </c>
      <c r="D2004" s="154" t="s">
        <v>258</v>
      </c>
      <c r="E2004" s="188" t="s">
        <v>1811</v>
      </c>
      <c r="F2004" s="188"/>
      <c r="G2004" s="143" t="s">
        <v>187</v>
      </c>
      <c r="H2004" s="144">
        <v>1.4999999999999999E-2</v>
      </c>
      <c r="I2004" s="145">
        <v>65.900000000000006</v>
      </c>
      <c r="J2004" s="145">
        <v>0.98</v>
      </c>
    </row>
    <row r="2005" spans="1:10" ht="76.5" x14ac:dyDescent="0.25">
      <c r="A2005" s="154" t="s">
        <v>949</v>
      </c>
      <c r="B2005" s="142" t="s">
        <v>2509</v>
      </c>
      <c r="C2005" s="154" t="s">
        <v>8</v>
      </c>
      <c r="D2005" s="154" t="s">
        <v>257</v>
      </c>
      <c r="E2005" s="188" t="s">
        <v>1811</v>
      </c>
      <c r="F2005" s="188"/>
      <c r="G2005" s="143" t="s">
        <v>187</v>
      </c>
      <c r="H2005" s="144">
        <v>1.6E-2</v>
      </c>
      <c r="I2005" s="145">
        <v>47.12</v>
      </c>
      <c r="J2005" s="145">
        <v>0.75</v>
      </c>
    </row>
    <row r="2006" spans="1:10" ht="63.75" x14ac:dyDescent="0.25">
      <c r="A2006" s="154" t="s">
        <v>949</v>
      </c>
      <c r="B2006" s="142" t="s">
        <v>2512</v>
      </c>
      <c r="C2006" s="154" t="s">
        <v>8</v>
      </c>
      <c r="D2006" s="154" t="s">
        <v>268</v>
      </c>
      <c r="E2006" s="188" t="s">
        <v>1811</v>
      </c>
      <c r="F2006" s="188"/>
      <c r="G2006" s="143" t="s">
        <v>187</v>
      </c>
      <c r="H2006" s="144">
        <v>2.3E-2</v>
      </c>
      <c r="I2006" s="145">
        <v>76.34</v>
      </c>
      <c r="J2006" s="145">
        <v>1.75</v>
      </c>
    </row>
    <row r="2007" spans="1:10" ht="25.5" x14ac:dyDescent="0.25">
      <c r="A2007" s="154" t="s">
        <v>949</v>
      </c>
      <c r="B2007" s="142" t="s">
        <v>1827</v>
      </c>
      <c r="C2007" s="154" t="s">
        <v>8</v>
      </c>
      <c r="D2007" s="154" t="s">
        <v>66</v>
      </c>
      <c r="E2007" s="188" t="s">
        <v>1784</v>
      </c>
      <c r="F2007" s="188"/>
      <c r="G2007" s="143" t="s">
        <v>65</v>
      </c>
      <c r="H2007" s="144">
        <v>2.1000000000000001E-2</v>
      </c>
      <c r="I2007" s="145">
        <v>16.829999999999998</v>
      </c>
      <c r="J2007" s="145">
        <v>0.35</v>
      </c>
    </row>
    <row r="2008" spans="1:10" x14ac:dyDescent="0.25">
      <c r="A2008" s="156"/>
      <c r="B2008" s="156"/>
      <c r="C2008" s="156"/>
      <c r="D2008" s="156"/>
      <c r="E2008" s="156" t="s">
        <v>1792</v>
      </c>
      <c r="F2008" s="146">
        <v>1.19</v>
      </c>
      <c r="G2008" s="156" t="s">
        <v>1793</v>
      </c>
      <c r="H2008" s="146">
        <v>0</v>
      </c>
      <c r="I2008" s="156" t="s">
        <v>1794</v>
      </c>
      <c r="J2008" s="146">
        <v>1.19</v>
      </c>
    </row>
    <row r="2009" spans="1:10" ht="13.5" thickBot="1" x14ac:dyDescent="0.3">
      <c r="A2009" s="156"/>
      <c r="B2009" s="156"/>
      <c r="C2009" s="156"/>
      <c r="D2009" s="156"/>
      <c r="E2009" s="156" t="s">
        <v>1795</v>
      </c>
      <c r="F2009" s="146">
        <v>0</v>
      </c>
      <c r="G2009" s="156"/>
      <c r="H2009" s="181" t="s">
        <v>1796</v>
      </c>
      <c r="I2009" s="181"/>
      <c r="J2009" s="146">
        <v>6.78</v>
      </c>
    </row>
    <row r="2010" spans="1:10" ht="13.5" thickTop="1" x14ac:dyDescent="0.25">
      <c r="A2010" s="147"/>
      <c r="B2010" s="147"/>
      <c r="C2010" s="147"/>
      <c r="D2010" s="147"/>
      <c r="E2010" s="147"/>
      <c r="F2010" s="147"/>
      <c r="G2010" s="147"/>
      <c r="H2010" s="147"/>
      <c r="I2010" s="147"/>
      <c r="J2010" s="147"/>
    </row>
    <row r="2011" spans="1:10" x14ac:dyDescent="0.25">
      <c r="A2011" s="157" t="s">
        <v>2518</v>
      </c>
      <c r="B2011" s="152" t="s">
        <v>1775</v>
      </c>
      <c r="C2011" s="157" t="s">
        <v>1776</v>
      </c>
      <c r="D2011" s="157" t="s">
        <v>1777</v>
      </c>
      <c r="E2011" s="186" t="s">
        <v>1778</v>
      </c>
      <c r="F2011" s="186"/>
      <c r="G2011" s="153" t="s">
        <v>1779</v>
      </c>
      <c r="H2011" s="152" t="s">
        <v>1780</v>
      </c>
      <c r="I2011" s="152" t="s">
        <v>1781</v>
      </c>
      <c r="J2011" s="152" t="s">
        <v>89</v>
      </c>
    </row>
    <row r="2012" spans="1:10" ht="38.25" x14ac:dyDescent="0.25">
      <c r="A2012" s="158" t="s">
        <v>1461</v>
      </c>
      <c r="B2012" s="138" t="s">
        <v>1257</v>
      </c>
      <c r="C2012" s="158" t="s">
        <v>8</v>
      </c>
      <c r="D2012" s="158" t="s">
        <v>665</v>
      </c>
      <c r="E2012" s="187" t="s">
        <v>1815</v>
      </c>
      <c r="F2012" s="187"/>
      <c r="G2012" s="139" t="s">
        <v>763</v>
      </c>
      <c r="H2012" s="140">
        <v>1</v>
      </c>
      <c r="I2012" s="141">
        <v>1.86</v>
      </c>
      <c r="J2012" s="141">
        <v>1.86</v>
      </c>
    </row>
    <row r="2013" spans="1:10" ht="25.5" x14ac:dyDescent="0.25">
      <c r="A2013" s="154" t="s">
        <v>949</v>
      </c>
      <c r="B2013" s="142" t="s">
        <v>2084</v>
      </c>
      <c r="C2013" s="154" t="s">
        <v>8</v>
      </c>
      <c r="D2013" s="154" t="s">
        <v>183</v>
      </c>
      <c r="E2013" s="188" t="s">
        <v>1784</v>
      </c>
      <c r="F2013" s="188"/>
      <c r="G2013" s="143" t="s">
        <v>65</v>
      </c>
      <c r="H2013" s="144">
        <v>1.4E-2</v>
      </c>
      <c r="I2013" s="145">
        <v>21.1</v>
      </c>
      <c r="J2013" s="145">
        <v>0.28999999999999998</v>
      </c>
    </row>
    <row r="2014" spans="1:10" ht="25.5" x14ac:dyDescent="0.25">
      <c r="A2014" s="154" t="s">
        <v>949</v>
      </c>
      <c r="B2014" s="142" t="s">
        <v>1827</v>
      </c>
      <c r="C2014" s="154" t="s">
        <v>8</v>
      </c>
      <c r="D2014" s="154" t="s">
        <v>66</v>
      </c>
      <c r="E2014" s="188" t="s">
        <v>1784</v>
      </c>
      <c r="F2014" s="188"/>
      <c r="G2014" s="143" t="s">
        <v>65</v>
      </c>
      <c r="H2014" s="144">
        <v>5.0000000000000001E-3</v>
      </c>
      <c r="I2014" s="145">
        <v>16.829999999999998</v>
      </c>
      <c r="J2014" s="145">
        <v>0.08</v>
      </c>
    </row>
    <row r="2015" spans="1:10" ht="25.5" x14ac:dyDescent="0.25">
      <c r="A2015" s="155" t="s">
        <v>950</v>
      </c>
      <c r="B2015" s="148" t="s">
        <v>2519</v>
      </c>
      <c r="C2015" s="155" t="s">
        <v>8</v>
      </c>
      <c r="D2015" s="155" t="s">
        <v>575</v>
      </c>
      <c r="E2015" s="185" t="s">
        <v>1808</v>
      </c>
      <c r="F2015" s="185"/>
      <c r="G2015" s="149" t="s">
        <v>763</v>
      </c>
      <c r="H2015" s="150">
        <v>1.04</v>
      </c>
      <c r="I2015" s="151">
        <v>1.44</v>
      </c>
      <c r="J2015" s="151">
        <v>1.49</v>
      </c>
    </row>
    <row r="2016" spans="1:10" x14ac:dyDescent="0.25">
      <c r="A2016" s="156"/>
      <c r="B2016" s="156"/>
      <c r="C2016" s="156"/>
      <c r="D2016" s="156"/>
      <c r="E2016" s="156" t="s">
        <v>1792</v>
      </c>
      <c r="F2016" s="146">
        <v>0.28000000000000003</v>
      </c>
      <c r="G2016" s="156" t="s">
        <v>1793</v>
      </c>
      <c r="H2016" s="146">
        <v>0</v>
      </c>
      <c r="I2016" s="156" t="s">
        <v>1794</v>
      </c>
      <c r="J2016" s="146">
        <v>0.28000000000000003</v>
      </c>
    </row>
    <row r="2017" spans="1:10" ht="13.5" thickBot="1" x14ac:dyDescent="0.3">
      <c r="A2017" s="156"/>
      <c r="B2017" s="156"/>
      <c r="C2017" s="156"/>
      <c r="D2017" s="156"/>
      <c r="E2017" s="156" t="s">
        <v>1795</v>
      </c>
      <c r="F2017" s="146">
        <v>0</v>
      </c>
      <c r="G2017" s="156"/>
      <c r="H2017" s="181" t="s">
        <v>1796</v>
      </c>
      <c r="I2017" s="181"/>
      <c r="J2017" s="146">
        <v>1.86</v>
      </c>
    </row>
    <row r="2018" spans="1:10" ht="13.5" thickTop="1" x14ac:dyDescent="0.25">
      <c r="A2018" s="147"/>
      <c r="B2018" s="147"/>
      <c r="C2018" s="147"/>
      <c r="D2018" s="147"/>
      <c r="E2018" s="147"/>
      <c r="F2018" s="147"/>
      <c r="G2018" s="147"/>
      <c r="H2018" s="147"/>
      <c r="I2018" s="147"/>
      <c r="J2018" s="147"/>
    </row>
    <row r="2019" spans="1:10" x14ac:dyDescent="0.25">
      <c r="A2019" s="157" t="s">
        <v>2520</v>
      </c>
      <c r="B2019" s="152" t="s">
        <v>1775</v>
      </c>
      <c r="C2019" s="157" t="s">
        <v>1776</v>
      </c>
      <c r="D2019" s="157" t="s">
        <v>1777</v>
      </c>
      <c r="E2019" s="186" t="s">
        <v>1778</v>
      </c>
      <c r="F2019" s="186"/>
      <c r="G2019" s="153" t="s">
        <v>1779</v>
      </c>
      <c r="H2019" s="152" t="s">
        <v>1780</v>
      </c>
      <c r="I2019" s="152" t="s">
        <v>1781</v>
      </c>
      <c r="J2019" s="152" t="s">
        <v>89</v>
      </c>
    </row>
    <row r="2020" spans="1:10" ht="51" x14ac:dyDescent="0.25">
      <c r="A2020" s="158" t="s">
        <v>1461</v>
      </c>
      <c r="B2020" s="138" t="s">
        <v>1258</v>
      </c>
      <c r="C2020" s="158" t="s">
        <v>8</v>
      </c>
      <c r="D2020" s="158" t="s">
        <v>664</v>
      </c>
      <c r="E2020" s="187" t="s">
        <v>1815</v>
      </c>
      <c r="F2020" s="187"/>
      <c r="G2020" s="139" t="s">
        <v>951</v>
      </c>
      <c r="H2020" s="140">
        <v>1</v>
      </c>
      <c r="I2020" s="141">
        <v>123.72</v>
      </c>
      <c r="J2020" s="141">
        <v>123.72</v>
      </c>
    </row>
    <row r="2021" spans="1:10" ht="51" x14ac:dyDescent="0.25">
      <c r="A2021" s="154" t="s">
        <v>949</v>
      </c>
      <c r="B2021" s="142" t="s">
        <v>2522</v>
      </c>
      <c r="C2021" s="154" t="s">
        <v>8</v>
      </c>
      <c r="D2021" s="154" t="s">
        <v>261</v>
      </c>
      <c r="E2021" s="188" t="s">
        <v>1811</v>
      </c>
      <c r="F2021" s="188"/>
      <c r="G2021" s="143" t="s">
        <v>187</v>
      </c>
      <c r="H2021" s="144">
        <v>0.03</v>
      </c>
      <c r="I2021" s="145">
        <v>0.56000000000000005</v>
      </c>
      <c r="J2021" s="145">
        <v>0.01</v>
      </c>
    </row>
    <row r="2022" spans="1:10" ht="63.75" x14ac:dyDescent="0.25">
      <c r="A2022" s="154" t="s">
        <v>949</v>
      </c>
      <c r="B2022" s="142" t="s">
        <v>2521</v>
      </c>
      <c r="C2022" s="154" t="s">
        <v>8</v>
      </c>
      <c r="D2022" s="154" t="s">
        <v>243</v>
      </c>
      <c r="E2022" s="188" t="s">
        <v>1811</v>
      </c>
      <c r="F2022" s="188"/>
      <c r="G2022" s="143" t="s">
        <v>185</v>
      </c>
      <c r="H2022" s="144">
        <v>3.2000000000000001E-2</v>
      </c>
      <c r="I2022" s="145">
        <v>10.42</v>
      </c>
      <c r="J2022" s="145">
        <v>0.33</v>
      </c>
    </row>
    <row r="2023" spans="1:10" ht="25.5" x14ac:dyDescent="0.25">
      <c r="A2023" s="154" t="s">
        <v>949</v>
      </c>
      <c r="B2023" s="142" t="s">
        <v>1827</v>
      </c>
      <c r="C2023" s="154" t="s">
        <v>8</v>
      </c>
      <c r="D2023" s="154" t="s">
        <v>66</v>
      </c>
      <c r="E2023" s="188" t="s">
        <v>1784</v>
      </c>
      <c r="F2023" s="188"/>
      <c r="G2023" s="143" t="s">
        <v>65</v>
      </c>
      <c r="H2023" s="144">
        <v>0.34300000000000003</v>
      </c>
      <c r="I2023" s="145">
        <v>16.829999999999998</v>
      </c>
      <c r="J2023" s="145">
        <v>5.77</v>
      </c>
    </row>
    <row r="2024" spans="1:10" ht="25.5" x14ac:dyDescent="0.25">
      <c r="A2024" s="154" t="s">
        <v>949</v>
      </c>
      <c r="B2024" s="142" t="s">
        <v>2084</v>
      </c>
      <c r="C2024" s="154" t="s">
        <v>8</v>
      </c>
      <c r="D2024" s="154" t="s">
        <v>183</v>
      </c>
      <c r="E2024" s="188" t="s">
        <v>1784</v>
      </c>
      <c r="F2024" s="188"/>
      <c r="G2024" s="143" t="s">
        <v>65</v>
      </c>
      <c r="H2024" s="144">
        <v>1.03</v>
      </c>
      <c r="I2024" s="145">
        <v>21.1</v>
      </c>
      <c r="J2024" s="145">
        <v>21.73</v>
      </c>
    </row>
    <row r="2025" spans="1:10" ht="25.5" x14ac:dyDescent="0.25">
      <c r="A2025" s="155" t="s">
        <v>950</v>
      </c>
      <c r="B2025" s="148" t="s">
        <v>2523</v>
      </c>
      <c r="C2025" s="155" t="s">
        <v>8</v>
      </c>
      <c r="D2025" s="155" t="s">
        <v>590</v>
      </c>
      <c r="E2025" s="185" t="s">
        <v>1808</v>
      </c>
      <c r="F2025" s="185"/>
      <c r="G2025" s="149" t="s">
        <v>951</v>
      </c>
      <c r="H2025" s="150">
        <v>1.1299999999999999</v>
      </c>
      <c r="I2025" s="151">
        <v>84.85</v>
      </c>
      <c r="J2025" s="151">
        <v>95.88</v>
      </c>
    </row>
    <row r="2026" spans="1:10" x14ac:dyDescent="0.25">
      <c r="A2026" s="156"/>
      <c r="B2026" s="156"/>
      <c r="C2026" s="156"/>
      <c r="D2026" s="156"/>
      <c r="E2026" s="156" t="s">
        <v>1792</v>
      </c>
      <c r="F2026" s="146">
        <v>20.81</v>
      </c>
      <c r="G2026" s="156" t="s">
        <v>1793</v>
      </c>
      <c r="H2026" s="146">
        <v>0</v>
      </c>
      <c r="I2026" s="156" t="s">
        <v>1794</v>
      </c>
      <c r="J2026" s="146">
        <v>20.81</v>
      </c>
    </row>
    <row r="2027" spans="1:10" ht="13.5" thickBot="1" x14ac:dyDescent="0.3">
      <c r="A2027" s="156"/>
      <c r="B2027" s="156"/>
      <c r="C2027" s="156"/>
      <c r="D2027" s="156"/>
      <c r="E2027" s="156" t="s">
        <v>1795</v>
      </c>
      <c r="F2027" s="146">
        <v>0</v>
      </c>
      <c r="G2027" s="156"/>
      <c r="H2027" s="181" t="s">
        <v>1796</v>
      </c>
      <c r="I2027" s="181"/>
      <c r="J2027" s="146">
        <v>123.72</v>
      </c>
    </row>
    <row r="2028" spans="1:10" ht="13.5" thickTop="1" x14ac:dyDescent="0.25">
      <c r="A2028" s="147"/>
      <c r="B2028" s="147"/>
      <c r="C2028" s="147"/>
      <c r="D2028" s="147"/>
      <c r="E2028" s="147"/>
      <c r="F2028" s="147"/>
      <c r="G2028" s="147"/>
      <c r="H2028" s="147"/>
      <c r="I2028" s="147"/>
      <c r="J2028" s="147"/>
    </row>
    <row r="2029" spans="1:10" x14ac:dyDescent="0.25">
      <c r="A2029" s="157" t="s">
        <v>2524</v>
      </c>
      <c r="B2029" s="152" t="s">
        <v>1775</v>
      </c>
      <c r="C2029" s="157" t="s">
        <v>1776</v>
      </c>
      <c r="D2029" s="157" t="s">
        <v>1777</v>
      </c>
      <c r="E2029" s="186" t="s">
        <v>1778</v>
      </c>
      <c r="F2029" s="186"/>
      <c r="G2029" s="153" t="s">
        <v>1779</v>
      </c>
      <c r="H2029" s="152" t="s">
        <v>1780</v>
      </c>
      <c r="I2029" s="152" t="s">
        <v>1781</v>
      </c>
      <c r="J2029" s="152" t="s">
        <v>89</v>
      </c>
    </row>
    <row r="2030" spans="1:10" ht="63.75" x14ac:dyDescent="0.25">
      <c r="A2030" s="158" t="s">
        <v>1461</v>
      </c>
      <c r="B2030" s="138" t="s">
        <v>1259</v>
      </c>
      <c r="C2030" s="158" t="s">
        <v>8</v>
      </c>
      <c r="D2030" s="158" t="s">
        <v>1200</v>
      </c>
      <c r="E2030" s="187" t="s">
        <v>1815</v>
      </c>
      <c r="F2030" s="187"/>
      <c r="G2030" s="139" t="s">
        <v>763</v>
      </c>
      <c r="H2030" s="140">
        <v>1</v>
      </c>
      <c r="I2030" s="141">
        <v>94.57</v>
      </c>
      <c r="J2030" s="141">
        <v>94.57</v>
      </c>
    </row>
    <row r="2031" spans="1:10" ht="51" x14ac:dyDescent="0.25">
      <c r="A2031" s="154" t="s">
        <v>949</v>
      </c>
      <c r="B2031" s="142" t="s">
        <v>1810</v>
      </c>
      <c r="C2031" s="154" t="s">
        <v>8</v>
      </c>
      <c r="D2031" s="154" t="s">
        <v>248</v>
      </c>
      <c r="E2031" s="188" t="s">
        <v>1811</v>
      </c>
      <c r="F2031" s="188"/>
      <c r="G2031" s="143" t="s">
        <v>185</v>
      </c>
      <c r="H2031" s="144">
        <v>3.2000000000000001E-2</v>
      </c>
      <c r="I2031" s="145">
        <v>17.52</v>
      </c>
      <c r="J2031" s="145">
        <v>0.56000000000000005</v>
      </c>
    </row>
    <row r="2032" spans="1:10" ht="51" x14ac:dyDescent="0.25">
      <c r="A2032" s="154" t="s">
        <v>949</v>
      </c>
      <c r="B2032" s="142" t="s">
        <v>1812</v>
      </c>
      <c r="C2032" s="154" t="s">
        <v>8</v>
      </c>
      <c r="D2032" s="154" t="s">
        <v>264</v>
      </c>
      <c r="E2032" s="188" t="s">
        <v>1811</v>
      </c>
      <c r="F2032" s="188"/>
      <c r="G2032" s="143" t="s">
        <v>187</v>
      </c>
      <c r="H2032" s="144">
        <v>2.8000000000000001E-2</v>
      </c>
      <c r="I2032" s="145">
        <v>16.21</v>
      </c>
      <c r="J2032" s="145">
        <v>0.45</v>
      </c>
    </row>
    <row r="2033" spans="1:10" ht="25.5" x14ac:dyDescent="0.25">
      <c r="A2033" s="154" t="s">
        <v>949</v>
      </c>
      <c r="B2033" s="142" t="s">
        <v>1816</v>
      </c>
      <c r="C2033" s="154" t="s">
        <v>8</v>
      </c>
      <c r="D2033" s="154" t="s">
        <v>207</v>
      </c>
      <c r="E2033" s="188" t="s">
        <v>1784</v>
      </c>
      <c r="F2033" s="188"/>
      <c r="G2033" s="143" t="s">
        <v>65</v>
      </c>
      <c r="H2033" s="144">
        <v>0.5</v>
      </c>
      <c r="I2033" s="145">
        <v>17.75</v>
      </c>
      <c r="J2033" s="145">
        <v>8.8699999999999992</v>
      </c>
    </row>
    <row r="2034" spans="1:10" ht="25.5" x14ac:dyDescent="0.25">
      <c r="A2034" s="154" t="s">
        <v>949</v>
      </c>
      <c r="B2034" s="142" t="s">
        <v>1817</v>
      </c>
      <c r="C2034" s="154" t="s">
        <v>8</v>
      </c>
      <c r="D2034" s="154" t="s">
        <v>168</v>
      </c>
      <c r="E2034" s="188" t="s">
        <v>1784</v>
      </c>
      <c r="F2034" s="188"/>
      <c r="G2034" s="143" t="s">
        <v>65</v>
      </c>
      <c r="H2034" s="144">
        <v>1.2889999999999999</v>
      </c>
      <c r="I2034" s="145">
        <v>20.85</v>
      </c>
      <c r="J2034" s="145">
        <v>26.87</v>
      </c>
    </row>
    <row r="2035" spans="1:10" ht="38.25" x14ac:dyDescent="0.25">
      <c r="A2035" s="155" t="s">
        <v>950</v>
      </c>
      <c r="B2035" s="148" t="s">
        <v>2182</v>
      </c>
      <c r="C2035" s="155" t="s">
        <v>8</v>
      </c>
      <c r="D2035" s="155" t="s">
        <v>534</v>
      </c>
      <c r="E2035" s="185" t="s">
        <v>1808</v>
      </c>
      <c r="F2035" s="185"/>
      <c r="G2035" s="149" t="s">
        <v>459</v>
      </c>
      <c r="H2035" s="150">
        <v>1.7000000000000001E-2</v>
      </c>
      <c r="I2035" s="151">
        <v>5.24</v>
      </c>
      <c r="J2035" s="151">
        <v>0.08</v>
      </c>
    </row>
    <row r="2036" spans="1:10" ht="38.25" x14ac:dyDescent="0.25">
      <c r="A2036" s="155" t="s">
        <v>950</v>
      </c>
      <c r="B2036" s="148" t="s">
        <v>2189</v>
      </c>
      <c r="C2036" s="155" t="s">
        <v>8</v>
      </c>
      <c r="D2036" s="155" t="s">
        <v>596</v>
      </c>
      <c r="E2036" s="185" t="s">
        <v>1808</v>
      </c>
      <c r="F2036" s="185"/>
      <c r="G2036" s="149" t="s">
        <v>12</v>
      </c>
      <c r="H2036" s="150">
        <v>1.1659999999999999</v>
      </c>
      <c r="I2036" s="151">
        <v>8.98</v>
      </c>
      <c r="J2036" s="151">
        <v>10.47</v>
      </c>
    </row>
    <row r="2037" spans="1:10" ht="25.5" x14ac:dyDescent="0.25">
      <c r="A2037" s="155" t="s">
        <v>950</v>
      </c>
      <c r="B2037" s="148" t="s">
        <v>2185</v>
      </c>
      <c r="C2037" s="155" t="s">
        <v>8</v>
      </c>
      <c r="D2037" s="155" t="s">
        <v>601</v>
      </c>
      <c r="E2037" s="185" t="s">
        <v>1808</v>
      </c>
      <c r="F2037" s="185"/>
      <c r="G2037" s="149" t="s">
        <v>43</v>
      </c>
      <c r="H2037" s="150">
        <v>3.4000000000000002E-2</v>
      </c>
      <c r="I2037" s="151">
        <v>29.33</v>
      </c>
      <c r="J2037" s="151">
        <v>0.99</v>
      </c>
    </row>
    <row r="2038" spans="1:10" ht="25.5" x14ac:dyDescent="0.25">
      <c r="A2038" s="155" t="s">
        <v>950</v>
      </c>
      <c r="B2038" s="148" t="s">
        <v>2183</v>
      </c>
      <c r="C2038" s="155" t="s">
        <v>8</v>
      </c>
      <c r="D2038" s="155" t="s">
        <v>604</v>
      </c>
      <c r="E2038" s="185" t="s">
        <v>1808</v>
      </c>
      <c r="F2038" s="185"/>
      <c r="G2038" s="149" t="s">
        <v>43</v>
      </c>
      <c r="H2038" s="150">
        <v>4.9000000000000002E-2</v>
      </c>
      <c r="I2038" s="151">
        <v>24.22</v>
      </c>
      <c r="J2038" s="151">
        <v>1.18</v>
      </c>
    </row>
    <row r="2039" spans="1:10" ht="25.5" x14ac:dyDescent="0.25">
      <c r="A2039" s="155" t="s">
        <v>950</v>
      </c>
      <c r="B2039" s="148" t="s">
        <v>2186</v>
      </c>
      <c r="C2039" s="155" t="s">
        <v>8</v>
      </c>
      <c r="D2039" s="155" t="s">
        <v>614</v>
      </c>
      <c r="E2039" s="185" t="s">
        <v>1808</v>
      </c>
      <c r="F2039" s="185"/>
      <c r="G2039" s="149" t="s">
        <v>12</v>
      </c>
      <c r="H2039" s="150">
        <v>1.093</v>
      </c>
      <c r="I2039" s="151">
        <v>3.14</v>
      </c>
      <c r="J2039" s="151">
        <v>3.43</v>
      </c>
    </row>
    <row r="2040" spans="1:10" ht="38.25" x14ac:dyDescent="0.25">
      <c r="A2040" s="155" t="s">
        <v>950</v>
      </c>
      <c r="B2040" s="148" t="s">
        <v>2187</v>
      </c>
      <c r="C2040" s="155" t="s">
        <v>8</v>
      </c>
      <c r="D2040" s="155" t="s">
        <v>627</v>
      </c>
      <c r="E2040" s="185" t="s">
        <v>1808</v>
      </c>
      <c r="F2040" s="185"/>
      <c r="G2040" s="149" t="s">
        <v>12</v>
      </c>
      <c r="H2040" s="150">
        <v>1.9430000000000001</v>
      </c>
      <c r="I2040" s="151">
        <v>21.45</v>
      </c>
      <c r="J2040" s="151">
        <v>41.67</v>
      </c>
    </row>
    <row r="2041" spans="1:10" x14ac:dyDescent="0.25">
      <c r="A2041" s="156"/>
      <c r="B2041" s="156"/>
      <c r="C2041" s="156"/>
      <c r="D2041" s="156"/>
      <c r="E2041" s="156" t="s">
        <v>1792</v>
      </c>
      <c r="F2041" s="146">
        <v>27.92</v>
      </c>
      <c r="G2041" s="156" t="s">
        <v>1793</v>
      </c>
      <c r="H2041" s="146">
        <v>0</v>
      </c>
      <c r="I2041" s="156" t="s">
        <v>1794</v>
      </c>
      <c r="J2041" s="146">
        <v>27.92</v>
      </c>
    </row>
    <row r="2042" spans="1:10" ht="13.5" thickBot="1" x14ac:dyDescent="0.3">
      <c r="A2042" s="156"/>
      <c r="B2042" s="156"/>
      <c r="C2042" s="156"/>
      <c r="D2042" s="156"/>
      <c r="E2042" s="156" t="s">
        <v>1795</v>
      </c>
      <c r="F2042" s="146">
        <v>0</v>
      </c>
      <c r="G2042" s="156"/>
      <c r="H2042" s="181" t="s">
        <v>1796</v>
      </c>
      <c r="I2042" s="181"/>
      <c r="J2042" s="146">
        <v>94.57</v>
      </c>
    </row>
    <row r="2043" spans="1:10" ht="13.5" thickTop="1" x14ac:dyDescent="0.25">
      <c r="A2043" s="147"/>
      <c r="B2043" s="147"/>
      <c r="C2043" s="147"/>
      <c r="D2043" s="147"/>
      <c r="E2043" s="147"/>
      <c r="F2043" s="147"/>
      <c r="G2043" s="147"/>
      <c r="H2043" s="147"/>
      <c r="I2043" s="147"/>
      <c r="J2043" s="147"/>
    </row>
    <row r="2044" spans="1:10" x14ac:dyDescent="0.25">
      <c r="A2044" s="157" t="s">
        <v>2525</v>
      </c>
      <c r="B2044" s="152" t="s">
        <v>1775</v>
      </c>
      <c r="C2044" s="157" t="s">
        <v>1776</v>
      </c>
      <c r="D2044" s="157" t="s">
        <v>1777</v>
      </c>
      <c r="E2044" s="186" t="s">
        <v>1778</v>
      </c>
      <c r="F2044" s="186"/>
      <c r="G2044" s="153" t="s">
        <v>1779</v>
      </c>
      <c r="H2044" s="152" t="s">
        <v>1780</v>
      </c>
      <c r="I2044" s="152" t="s">
        <v>1781</v>
      </c>
      <c r="J2044" s="152" t="s">
        <v>89</v>
      </c>
    </row>
    <row r="2045" spans="1:10" ht="76.5" x14ac:dyDescent="0.25">
      <c r="A2045" s="158" t="s">
        <v>1461</v>
      </c>
      <c r="B2045" s="138" t="s">
        <v>1264</v>
      </c>
      <c r="C2045" s="158" t="s">
        <v>8</v>
      </c>
      <c r="D2045" s="158" t="s">
        <v>280</v>
      </c>
      <c r="E2045" s="187" t="s">
        <v>1815</v>
      </c>
      <c r="F2045" s="187"/>
      <c r="G2045" s="139" t="s">
        <v>43</v>
      </c>
      <c r="H2045" s="140">
        <v>1</v>
      </c>
      <c r="I2045" s="141">
        <v>11.75</v>
      </c>
      <c r="J2045" s="141">
        <v>11.75</v>
      </c>
    </row>
    <row r="2046" spans="1:10" ht="38.25" x14ac:dyDescent="0.25">
      <c r="A2046" s="154" t="s">
        <v>949</v>
      </c>
      <c r="B2046" s="142" t="s">
        <v>2526</v>
      </c>
      <c r="C2046" s="154" t="s">
        <v>8</v>
      </c>
      <c r="D2046" s="154" t="s">
        <v>288</v>
      </c>
      <c r="E2046" s="188" t="s">
        <v>1815</v>
      </c>
      <c r="F2046" s="188"/>
      <c r="G2046" s="143" t="s">
        <v>43</v>
      </c>
      <c r="H2046" s="144">
        <v>1</v>
      </c>
      <c r="I2046" s="145">
        <v>10.17</v>
      </c>
      <c r="J2046" s="145">
        <v>10.17</v>
      </c>
    </row>
    <row r="2047" spans="1:10" ht="25.5" x14ac:dyDescent="0.25">
      <c r="A2047" s="154" t="s">
        <v>949</v>
      </c>
      <c r="B2047" s="142" t="s">
        <v>2193</v>
      </c>
      <c r="C2047" s="154" t="s">
        <v>8</v>
      </c>
      <c r="D2047" s="154" t="s">
        <v>462</v>
      </c>
      <c r="E2047" s="188" t="s">
        <v>1784</v>
      </c>
      <c r="F2047" s="188"/>
      <c r="G2047" s="143" t="s">
        <v>65</v>
      </c>
      <c r="H2047" s="144">
        <v>7.3000000000000001E-3</v>
      </c>
      <c r="I2047" s="145">
        <v>16.84</v>
      </c>
      <c r="J2047" s="145">
        <v>0.12</v>
      </c>
    </row>
    <row r="2048" spans="1:10" ht="25.5" x14ac:dyDescent="0.25">
      <c r="A2048" s="154" t="s">
        <v>949</v>
      </c>
      <c r="B2048" s="142" t="s">
        <v>2192</v>
      </c>
      <c r="C2048" s="154" t="s">
        <v>8</v>
      </c>
      <c r="D2048" s="154" t="s">
        <v>464</v>
      </c>
      <c r="E2048" s="188" t="s">
        <v>1784</v>
      </c>
      <c r="F2048" s="188"/>
      <c r="G2048" s="143" t="s">
        <v>65</v>
      </c>
      <c r="H2048" s="144">
        <v>4.4600000000000001E-2</v>
      </c>
      <c r="I2048" s="145">
        <v>20.97</v>
      </c>
      <c r="J2048" s="145">
        <v>0.93</v>
      </c>
    </row>
    <row r="2049" spans="1:10" ht="38.25" x14ac:dyDescent="0.25">
      <c r="A2049" s="155" t="s">
        <v>950</v>
      </c>
      <c r="B2049" s="148" t="s">
        <v>2194</v>
      </c>
      <c r="C2049" s="155" t="s">
        <v>8</v>
      </c>
      <c r="D2049" s="155" t="s">
        <v>490</v>
      </c>
      <c r="E2049" s="185" t="s">
        <v>1808</v>
      </c>
      <c r="F2049" s="185"/>
      <c r="G2049" s="149" t="s">
        <v>43</v>
      </c>
      <c r="H2049" s="150">
        <v>2.5000000000000001E-2</v>
      </c>
      <c r="I2049" s="151">
        <v>20</v>
      </c>
      <c r="J2049" s="151">
        <v>0.5</v>
      </c>
    </row>
    <row r="2050" spans="1:10" ht="51" x14ac:dyDescent="0.25">
      <c r="A2050" s="155" t="s">
        <v>950</v>
      </c>
      <c r="B2050" s="148" t="s">
        <v>2195</v>
      </c>
      <c r="C2050" s="155" t="s">
        <v>8</v>
      </c>
      <c r="D2050" s="155" t="s">
        <v>549</v>
      </c>
      <c r="E2050" s="185" t="s">
        <v>1808</v>
      </c>
      <c r="F2050" s="185"/>
      <c r="G2050" s="149" t="s">
        <v>198</v>
      </c>
      <c r="H2050" s="150">
        <v>0.14699999999999999</v>
      </c>
      <c r="I2050" s="151">
        <v>0.22</v>
      </c>
      <c r="J2050" s="151">
        <v>0.03</v>
      </c>
    </row>
    <row r="2051" spans="1:10" x14ac:dyDescent="0.25">
      <c r="A2051" s="156"/>
      <c r="B2051" s="156"/>
      <c r="C2051" s="156"/>
      <c r="D2051" s="156"/>
      <c r="E2051" s="156" t="s">
        <v>1792</v>
      </c>
      <c r="F2051" s="146">
        <v>0.86</v>
      </c>
      <c r="G2051" s="156" t="s">
        <v>1793</v>
      </c>
      <c r="H2051" s="146">
        <v>0</v>
      </c>
      <c r="I2051" s="156" t="s">
        <v>1794</v>
      </c>
      <c r="J2051" s="146">
        <v>0.86</v>
      </c>
    </row>
    <row r="2052" spans="1:10" ht="13.5" thickBot="1" x14ac:dyDescent="0.3">
      <c r="A2052" s="156"/>
      <c r="B2052" s="156"/>
      <c r="C2052" s="156"/>
      <c r="D2052" s="156"/>
      <c r="E2052" s="156" t="s">
        <v>1795</v>
      </c>
      <c r="F2052" s="146">
        <v>0</v>
      </c>
      <c r="G2052" s="156"/>
      <c r="H2052" s="181" t="s">
        <v>1796</v>
      </c>
      <c r="I2052" s="181"/>
      <c r="J2052" s="146">
        <v>11.75</v>
      </c>
    </row>
    <row r="2053" spans="1:10" ht="13.5" thickTop="1" x14ac:dyDescent="0.25">
      <c r="A2053" s="147"/>
      <c r="B2053" s="147"/>
      <c r="C2053" s="147"/>
      <c r="D2053" s="147"/>
      <c r="E2053" s="147"/>
      <c r="F2053" s="147"/>
      <c r="G2053" s="147"/>
      <c r="H2053" s="147"/>
      <c r="I2053" s="147"/>
      <c r="J2053" s="147"/>
    </row>
    <row r="2054" spans="1:10" x14ac:dyDescent="0.25">
      <c r="A2054" s="157" t="s">
        <v>2527</v>
      </c>
      <c r="B2054" s="152" t="s">
        <v>1775</v>
      </c>
      <c r="C2054" s="157" t="s">
        <v>1776</v>
      </c>
      <c r="D2054" s="157" t="s">
        <v>1777</v>
      </c>
      <c r="E2054" s="186" t="s">
        <v>1778</v>
      </c>
      <c r="F2054" s="186"/>
      <c r="G2054" s="153" t="s">
        <v>1779</v>
      </c>
      <c r="H2054" s="152" t="s">
        <v>1780</v>
      </c>
      <c r="I2054" s="152" t="s">
        <v>1781</v>
      </c>
      <c r="J2054" s="152" t="s">
        <v>89</v>
      </c>
    </row>
    <row r="2055" spans="1:10" ht="63.75" x14ac:dyDescent="0.25">
      <c r="A2055" s="158" t="s">
        <v>1461</v>
      </c>
      <c r="B2055" s="138" t="s">
        <v>1266</v>
      </c>
      <c r="C2055" s="158" t="s">
        <v>8</v>
      </c>
      <c r="D2055" s="158" t="s">
        <v>1201</v>
      </c>
      <c r="E2055" s="187" t="s">
        <v>1815</v>
      </c>
      <c r="F2055" s="187"/>
      <c r="G2055" s="139" t="s">
        <v>951</v>
      </c>
      <c r="H2055" s="140">
        <v>1</v>
      </c>
      <c r="I2055" s="141">
        <v>703.52</v>
      </c>
      <c r="J2055" s="141">
        <v>703.52</v>
      </c>
    </row>
    <row r="2056" spans="1:10" ht="51" x14ac:dyDescent="0.25">
      <c r="A2056" s="154" t="s">
        <v>949</v>
      </c>
      <c r="B2056" s="142" t="s">
        <v>2207</v>
      </c>
      <c r="C2056" s="154" t="s">
        <v>8</v>
      </c>
      <c r="D2056" s="154" t="s">
        <v>184</v>
      </c>
      <c r="E2056" s="188" t="s">
        <v>1811</v>
      </c>
      <c r="F2056" s="188"/>
      <c r="G2056" s="143" t="s">
        <v>185</v>
      </c>
      <c r="H2056" s="144">
        <v>8.7999999999999995E-2</v>
      </c>
      <c r="I2056" s="145">
        <v>1.22</v>
      </c>
      <c r="J2056" s="145">
        <v>0.1</v>
      </c>
    </row>
    <row r="2057" spans="1:10" ht="51" x14ac:dyDescent="0.25">
      <c r="A2057" s="154" t="s">
        <v>949</v>
      </c>
      <c r="B2057" s="142" t="s">
        <v>2208</v>
      </c>
      <c r="C2057" s="154" t="s">
        <v>8</v>
      </c>
      <c r="D2057" s="154" t="s">
        <v>186</v>
      </c>
      <c r="E2057" s="188" t="s">
        <v>1811</v>
      </c>
      <c r="F2057" s="188"/>
      <c r="G2057" s="143" t="s">
        <v>187</v>
      </c>
      <c r="H2057" s="144">
        <v>9.2999999999999999E-2</v>
      </c>
      <c r="I2057" s="145">
        <v>0.44</v>
      </c>
      <c r="J2057" s="145">
        <v>0.04</v>
      </c>
    </row>
    <row r="2058" spans="1:10" ht="25.5" x14ac:dyDescent="0.25">
      <c r="A2058" s="154" t="s">
        <v>949</v>
      </c>
      <c r="B2058" s="142" t="s">
        <v>1827</v>
      </c>
      <c r="C2058" s="154" t="s">
        <v>8</v>
      </c>
      <c r="D2058" s="154" t="s">
        <v>66</v>
      </c>
      <c r="E2058" s="188" t="s">
        <v>1784</v>
      </c>
      <c r="F2058" s="188"/>
      <c r="G2058" s="143" t="s">
        <v>65</v>
      </c>
      <c r="H2058" s="144">
        <v>0.54400000000000004</v>
      </c>
      <c r="I2058" s="145">
        <v>16.829999999999998</v>
      </c>
      <c r="J2058" s="145">
        <v>9.15</v>
      </c>
    </row>
    <row r="2059" spans="1:10" ht="25.5" x14ac:dyDescent="0.25">
      <c r="A2059" s="154" t="s">
        <v>949</v>
      </c>
      <c r="B2059" s="142" t="s">
        <v>2084</v>
      </c>
      <c r="C2059" s="154" t="s">
        <v>8</v>
      </c>
      <c r="D2059" s="154" t="s">
        <v>183</v>
      </c>
      <c r="E2059" s="188" t="s">
        <v>1784</v>
      </c>
      <c r="F2059" s="188"/>
      <c r="G2059" s="143" t="s">
        <v>65</v>
      </c>
      <c r="H2059" s="144">
        <v>0.36299999999999999</v>
      </c>
      <c r="I2059" s="145">
        <v>21.1</v>
      </c>
      <c r="J2059" s="145">
        <v>7.65</v>
      </c>
    </row>
    <row r="2060" spans="1:10" ht="51" x14ac:dyDescent="0.25">
      <c r="A2060" s="155" t="s">
        <v>950</v>
      </c>
      <c r="B2060" s="148" t="s">
        <v>2217</v>
      </c>
      <c r="C2060" s="155" t="s">
        <v>8</v>
      </c>
      <c r="D2060" s="155" t="s">
        <v>527</v>
      </c>
      <c r="E2060" s="185" t="s">
        <v>1808</v>
      </c>
      <c r="F2060" s="185"/>
      <c r="G2060" s="149" t="s">
        <v>951</v>
      </c>
      <c r="H2060" s="150">
        <v>1.1499999999999999</v>
      </c>
      <c r="I2060" s="151">
        <v>597.03</v>
      </c>
      <c r="J2060" s="151">
        <v>686.58</v>
      </c>
    </row>
    <row r="2061" spans="1:10" x14ac:dyDescent="0.25">
      <c r="A2061" s="156"/>
      <c r="B2061" s="156"/>
      <c r="C2061" s="156"/>
      <c r="D2061" s="156"/>
      <c r="E2061" s="156" t="s">
        <v>1792</v>
      </c>
      <c r="F2061" s="146">
        <v>12.43</v>
      </c>
      <c r="G2061" s="156" t="s">
        <v>1793</v>
      </c>
      <c r="H2061" s="146">
        <v>0</v>
      </c>
      <c r="I2061" s="156" t="s">
        <v>1794</v>
      </c>
      <c r="J2061" s="146">
        <v>12.43</v>
      </c>
    </row>
    <row r="2062" spans="1:10" ht="13.5" thickBot="1" x14ac:dyDescent="0.3">
      <c r="A2062" s="156"/>
      <c r="B2062" s="156"/>
      <c r="C2062" s="156"/>
      <c r="D2062" s="156"/>
      <c r="E2062" s="156" t="s">
        <v>1795</v>
      </c>
      <c r="F2062" s="146">
        <v>0</v>
      </c>
      <c r="G2062" s="156"/>
      <c r="H2062" s="181" t="s">
        <v>1796</v>
      </c>
      <c r="I2062" s="181"/>
      <c r="J2062" s="146">
        <v>703.52</v>
      </c>
    </row>
    <row r="2063" spans="1:10" ht="13.5" thickTop="1" x14ac:dyDescent="0.25">
      <c r="A2063" s="147"/>
      <c r="B2063" s="147"/>
      <c r="C2063" s="147"/>
      <c r="D2063" s="147"/>
      <c r="E2063" s="147"/>
      <c r="F2063" s="147"/>
      <c r="G2063" s="147"/>
      <c r="H2063" s="147"/>
      <c r="I2063" s="147"/>
      <c r="J2063" s="147"/>
    </row>
    <row r="2064" spans="1:10" x14ac:dyDescent="0.25">
      <c r="A2064" s="157" t="s">
        <v>2528</v>
      </c>
      <c r="B2064" s="152" t="s">
        <v>1775</v>
      </c>
      <c r="C2064" s="157" t="s">
        <v>1776</v>
      </c>
      <c r="D2064" s="157" t="s">
        <v>1777</v>
      </c>
      <c r="E2064" s="186" t="s">
        <v>1778</v>
      </c>
      <c r="F2064" s="186"/>
      <c r="G2064" s="153" t="s">
        <v>1779</v>
      </c>
      <c r="H2064" s="152" t="s">
        <v>1780</v>
      </c>
      <c r="I2064" s="152" t="s">
        <v>1781</v>
      </c>
      <c r="J2064" s="152" t="s">
        <v>89</v>
      </c>
    </row>
    <row r="2065" spans="1:10" ht="267.75" x14ac:dyDescent="0.25">
      <c r="A2065" s="158" t="s">
        <v>1461</v>
      </c>
      <c r="B2065" s="138" t="s">
        <v>1267</v>
      </c>
      <c r="C2065" s="158" t="s">
        <v>948</v>
      </c>
      <c r="D2065" s="158" t="s">
        <v>2916</v>
      </c>
      <c r="E2065" s="187" t="s">
        <v>1782</v>
      </c>
      <c r="F2065" s="187"/>
      <c r="G2065" s="139" t="s">
        <v>763</v>
      </c>
      <c r="H2065" s="140">
        <v>1</v>
      </c>
      <c r="I2065" s="141">
        <v>2699</v>
      </c>
      <c r="J2065" s="141">
        <v>2699</v>
      </c>
    </row>
    <row r="2066" spans="1:10" ht="242.25" x14ac:dyDescent="0.25">
      <c r="A2066" s="155" t="s">
        <v>950</v>
      </c>
      <c r="B2066" s="148" t="s">
        <v>1473</v>
      </c>
      <c r="C2066" s="155" t="s">
        <v>948</v>
      </c>
      <c r="D2066" s="155" t="s">
        <v>1034</v>
      </c>
      <c r="E2066" s="185" t="s">
        <v>1808</v>
      </c>
      <c r="F2066" s="185"/>
      <c r="G2066" s="149" t="s">
        <v>763</v>
      </c>
      <c r="H2066" s="150">
        <v>1</v>
      </c>
      <c r="I2066" s="151">
        <v>2699</v>
      </c>
      <c r="J2066" s="151">
        <v>2699</v>
      </c>
    </row>
    <row r="2067" spans="1:10" x14ac:dyDescent="0.25">
      <c r="A2067" s="156"/>
      <c r="B2067" s="156"/>
      <c r="C2067" s="156"/>
      <c r="D2067" s="156"/>
      <c r="E2067" s="156" t="s">
        <v>1792</v>
      </c>
      <c r="F2067" s="146">
        <v>0</v>
      </c>
      <c r="G2067" s="156" t="s">
        <v>1793</v>
      </c>
      <c r="H2067" s="146">
        <v>0</v>
      </c>
      <c r="I2067" s="156" t="s">
        <v>1794</v>
      </c>
      <c r="J2067" s="146">
        <v>0</v>
      </c>
    </row>
    <row r="2068" spans="1:10" x14ac:dyDescent="0.25">
      <c r="A2068" s="156"/>
      <c r="B2068" s="156"/>
      <c r="C2068" s="156"/>
      <c r="D2068" s="156"/>
      <c r="E2068" s="156" t="s">
        <v>1795</v>
      </c>
      <c r="F2068" s="146">
        <v>0</v>
      </c>
      <c r="G2068" s="156"/>
      <c r="H2068" s="181" t="s">
        <v>1796</v>
      </c>
      <c r="I2068" s="181"/>
      <c r="J2068" s="146">
        <v>2699</v>
      </c>
    </row>
    <row r="2069" spans="1:10" x14ac:dyDescent="0.25">
      <c r="A2069" s="182" t="s">
        <v>2880</v>
      </c>
      <c r="B2069" s="182"/>
      <c r="C2069" s="182"/>
      <c r="D2069" s="182"/>
      <c r="E2069" s="182"/>
      <c r="F2069" s="182"/>
      <c r="G2069" s="182"/>
      <c r="H2069" s="182"/>
      <c r="I2069" s="182"/>
      <c r="J2069" s="182"/>
    </row>
    <row r="2070" spans="1:10" ht="31.5" customHeight="1" thickBot="1" x14ac:dyDescent="0.3">
      <c r="A2070" s="183" t="s">
        <v>2930</v>
      </c>
      <c r="B2070" s="183"/>
      <c r="C2070" s="183"/>
      <c r="D2070" s="183"/>
      <c r="E2070" s="183"/>
      <c r="F2070" s="183"/>
      <c r="G2070" s="183"/>
      <c r="H2070" s="183"/>
      <c r="I2070" s="183"/>
      <c r="J2070" s="183"/>
    </row>
    <row r="2071" spans="1:10" ht="13.5" thickTop="1" x14ac:dyDescent="0.25">
      <c r="A2071" s="147"/>
      <c r="B2071" s="147"/>
      <c r="C2071" s="147"/>
      <c r="D2071" s="147"/>
      <c r="E2071" s="147"/>
      <c r="F2071" s="147"/>
      <c r="G2071" s="147"/>
      <c r="H2071" s="147"/>
      <c r="I2071" s="147"/>
      <c r="J2071" s="147"/>
    </row>
    <row r="2072" spans="1:10" x14ac:dyDescent="0.25">
      <c r="A2072" s="157" t="s">
        <v>2529</v>
      </c>
      <c r="B2072" s="152" t="s">
        <v>1775</v>
      </c>
      <c r="C2072" s="157" t="s">
        <v>1776</v>
      </c>
      <c r="D2072" s="157" t="s">
        <v>1777</v>
      </c>
      <c r="E2072" s="186" t="s">
        <v>1778</v>
      </c>
      <c r="F2072" s="186"/>
      <c r="G2072" s="153" t="s">
        <v>1779</v>
      </c>
      <c r="H2072" s="152" t="s">
        <v>1780</v>
      </c>
      <c r="I2072" s="152" t="s">
        <v>1781</v>
      </c>
      <c r="J2072" s="152" t="s">
        <v>89</v>
      </c>
    </row>
    <row r="2073" spans="1:10" ht="76.5" x14ac:dyDescent="0.25">
      <c r="A2073" s="158" t="s">
        <v>1461</v>
      </c>
      <c r="B2073" s="138" t="s">
        <v>2917</v>
      </c>
      <c r="C2073" s="158" t="s">
        <v>948</v>
      </c>
      <c r="D2073" s="158" t="s">
        <v>2918</v>
      </c>
      <c r="E2073" s="187" t="s">
        <v>1782</v>
      </c>
      <c r="F2073" s="187"/>
      <c r="G2073" s="139" t="s">
        <v>198</v>
      </c>
      <c r="H2073" s="140">
        <v>1</v>
      </c>
      <c r="I2073" s="141">
        <v>40200</v>
      </c>
      <c r="J2073" s="141">
        <v>40200</v>
      </c>
    </row>
    <row r="2074" spans="1:10" ht="38.25" x14ac:dyDescent="0.25">
      <c r="A2074" s="155" t="s">
        <v>950</v>
      </c>
      <c r="B2074" s="148" t="s">
        <v>1035</v>
      </c>
      <c r="C2074" s="155" t="s">
        <v>948</v>
      </c>
      <c r="D2074" s="155" t="s">
        <v>1036</v>
      </c>
      <c r="E2074" s="185" t="s">
        <v>1808</v>
      </c>
      <c r="F2074" s="185"/>
      <c r="G2074" s="149" t="s">
        <v>198</v>
      </c>
      <c r="H2074" s="150">
        <v>1</v>
      </c>
      <c r="I2074" s="151">
        <v>40200</v>
      </c>
      <c r="J2074" s="151">
        <v>40200</v>
      </c>
    </row>
    <row r="2075" spans="1:10" x14ac:dyDescent="0.25">
      <c r="A2075" s="156"/>
      <c r="B2075" s="156"/>
      <c r="C2075" s="156"/>
      <c r="D2075" s="156"/>
      <c r="E2075" s="156" t="s">
        <v>1792</v>
      </c>
      <c r="F2075" s="146">
        <v>0</v>
      </c>
      <c r="G2075" s="156" t="s">
        <v>1793</v>
      </c>
      <c r="H2075" s="146">
        <v>0</v>
      </c>
      <c r="I2075" s="156" t="s">
        <v>1794</v>
      </c>
      <c r="J2075" s="146">
        <v>0</v>
      </c>
    </row>
    <row r="2076" spans="1:10" x14ac:dyDescent="0.25">
      <c r="A2076" s="156"/>
      <c r="B2076" s="156"/>
      <c r="C2076" s="156"/>
      <c r="D2076" s="156"/>
      <c r="E2076" s="156" t="s">
        <v>1795</v>
      </c>
      <c r="F2076" s="146">
        <v>0</v>
      </c>
      <c r="G2076" s="156"/>
      <c r="H2076" s="181" t="s">
        <v>1796</v>
      </c>
      <c r="I2076" s="181"/>
      <c r="J2076" s="146">
        <v>40200</v>
      </c>
    </row>
    <row r="2077" spans="1:10" x14ac:dyDescent="0.25">
      <c r="A2077" s="182" t="s">
        <v>2880</v>
      </c>
      <c r="B2077" s="182"/>
      <c r="C2077" s="182"/>
      <c r="D2077" s="182"/>
      <c r="E2077" s="182"/>
      <c r="F2077" s="182"/>
      <c r="G2077" s="182"/>
      <c r="H2077" s="182"/>
      <c r="I2077" s="182"/>
      <c r="J2077" s="182"/>
    </row>
    <row r="2078" spans="1:10" ht="42.75" customHeight="1" thickBot="1" x14ac:dyDescent="0.3">
      <c r="A2078" s="183" t="s">
        <v>2931</v>
      </c>
      <c r="B2078" s="183"/>
      <c r="C2078" s="183"/>
      <c r="D2078" s="183"/>
      <c r="E2078" s="183"/>
      <c r="F2078" s="183"/>
      <c r="G2078" s="183"/>
      <c r="H2078" s="183"/>
      <c r="I2078" s="183"/>
      <c r="J2078" s="183"/>
    </row>
    <row r="2079" spans="1:10" ht="13.5" thickTop="1" x14ac:dyDescent="0.25">
      <c r="A2079" s="147"/>
      <c r="B2079" s="147"/>
      <c r="C2079" s="147"/>
      <c r="D2079" s="147"/>
      <c r="E2079" s="147"/>
      <c r="F2079" s="147"/>
      <c r="G2079" s="147"/>
      <c r="H2079" s="147"/>
      <c r="I2079" s="147"/>
      <c r="J2079" s="147"/>
    </row>
    <row r="2080" spans="1:10" x14ac:dyDescent="0.25">
      <c r="A2080" s="157" t="s">
        <v>2530</v>
      </c>
      <c r="B2080" s="152" t="s">
        <v>1775</v>
      </c>
      <c r="C2080" s="157" t="s">
        <v>1776</v>
      </c>
      <c r="D2080" s="157" t="s">
        <v>1777</v>
      </c>
      <c r="E2080" s="186" t="s">
        <v>1778</v>
      </c>
      <c r="F2080" s="186"/>
      <c r="G2080" s="153" t="s">
        <v>1779</v>
      </c>
      <c r="H2080" s="152" t="s">
        <v>1780</v>
      </c>
      <c r="I2080" s="152" t="s">
        <v>1781</v>
      </c>
      <c r="J2080" s="152" t="s">
        <v>89</v>
      </c>
    </row>
    <row r="2081" spans="1:10" ht="76.5" x14ac:dyDescent="0.25">
      <c r="A2081" s="158" t="s">
        <v>1461</v>
      </c>
      <c r="B2081" s="138" t="s">
        <v>2919</v>
      </c>
      <c r="C2081" s="158" t="s">
        <v>948</v>
      </c>
      <c r="D2081" s="158" t="s">
        <v>2920</v>
      </c>
      <c r="E2081" s="187" t="s">
        <v>1782</v>
      </c>
      <c r="F2081" s="187"/>
      <c r="G2081" s="139" t="s">
        <v>198</v>
      </c>
      <c r="H2081" s="140">
        <v>1</v>
      </c>
      <c r="I2081" s="141">
        <v>60640</v>
      </c>
      <c r="J2081" s="141">
        <v>60640</v>
      </c>
    </row>
    <row r="2082" spans="1:10" ht="51" x14ac:dyDescent="0.25">
      <c r="A2082" s="155" t="s">
        <v>950</v>
      </c>
      <c r="B2082" s="148" t="s">
        <v>1037</v>
      </c>
      <c r="C2082" s="155" t="s">
        <v>948</v>
      </c>
      <c r="D2082" s="155" t="s">
        <v>1038</v>
      </c>
      <c r="E2082" s="185" t="s">
        <v>1808</v>
      </c>
      <c r="F2082" s="185"/>
      <c r="G2082" s="149" t="s">
        <v>198</v>
      </c>
      <c r="H2082" s="150">
        <v>1</v>
      </c>
      <c r="I2082" s="151">
        <v>60640</v>
      </c>
      <c r="J2082" s="151">
        <v>60640</v>
      </c>
    </row>
    <row r="2083" spans="1:10" x14ac:dyDescent="0.25">
      <c r="A2083" s="156"/>
      <c r="B2083" s="156"/>
      <c r="C2083" s="156"/>
      <c r="D2083" s="156"/>
      <c r="E2083" s="156" t="s">
        <v>1792</v>
      </c>
      <c r="F2083" s="146">
        <v>0</v>
      </c>
      <c r="G2083" s="156" t="s">
        <v>1793</v>
      </c>
      <c r="H2083" s="146">
        <v>0</v>
      </c>
      <c r="I2083" s="156" t="s">
        <v>1794</v>
      </c>
      <c r="J2083" s="146">
        <v>0</v>
      </c>
    </row>
    <row r="2084" spans="1:10" x14ac:dyDescent="0.25">
      <c r="A2084" s="156"/>
      <c r="B2084" s="156"/>
      <c r="C2084" s="156"/>
      <c r="D2084" s="156"/>
      <c r="E2084" s="156" t="s">
        <v>1795</v>
      </c>
      <c r="F2084" s="146">
        <v>0</v>
      </c>
      <c r="G2084" s="156"/>
      <c r="H2084" s="181" t="s">
        <v>1796</v>
      </c>
      <c r="I2084" s="181"/>
      <c r="J2084" s="146">
        <v>60640</v>
      </c>
    </row>
    <row r="2085" spans="1:10" x14ac:dyDescent="0.25">
      <c r="A2085" s="182" t="s">
        <v>2880</v>
      </c>
      <c r="B2085" s="182"/>
      <c r="C2085" s="182"/>
      <c r="D2085" s="182"/>
      <c r="E2085" s="182"/>
      <c r="F2085" s="182"/>
      <c r="G2085" s="182"/>
      <c r="H2085" s="182"/>
      <c r="I2085" s="182"/>
      <c r="J2085" s="182"/>
    </row>
    <row r="2086" spans="1:10" ht="48.75" customHeight="1" thickBot="1" x14ac:dyDescent="0.3">
      <c r="A2086" s="183" t="s">
        <v>2931</v>
      </c>
      <c r="B2086" s="183"/>
      <c r="C2086" s="183"/>
      <c r="D2086" s="183"/>
      <c r="E2086" s="183"/>
      <c r="F2086" s="183"/>
      <c r="G2086" s="183"/>
      <c r="H2086" s="183"/>
      <c r="I2086" s="183"/>
      <c r="J2086" s="183"/>
    </row>
    <row r="2087" spans="1:10" ht="13.5" thickTop="1" x14ac:dyDescent="0.25">
      <c r="A2087" s="147"/>
      <c r="B2087" s="147"/>
      <c r="C2087" s="147"/>
      <c r="D2087" s="147"/>
      <c r="E2087" s="147"/>
      <c r="F2087" s="147"/>
      <c r="G2087" s="147"/>
      <c r="H2087" s="147"/>
      <c r="I2087" s="147"/>
      <c r="J2087" s="147"/>
    </row>
    <row r="2088" spans="1:10" x14ac:dyDescent="0.25">
      <c r="A2088" s="157" t="s">
        <v>2531</v>
      </c>
      <c r="B2088" s="152" t="s">
        <v>1775</v>
      </c>
      <c r="C2088" s="157" t="s">
        <v>1776</v>
      </c>
      <c r="D2088" s="157" t="s">
        <v>1777</v>
      </c>
      <c r="E2088" s="186" t="s">
        <v>1778</v>
      </c>
      <c r="F2088" s="186"/>
      <c r="G2088" s="153" t="s">
        <v>1779</v>
      </c>
      <c r="H2088" s="152" t="s">
        <v>1780</v>
      </c>
      <c r="I2088" s="152" t="s">
        <v>1781</v>
      </c>
      <c r="J2088" s="152" t="s">
        <v>89</v>
      </c>
    </row>
    <row r="2089" spans="1:10" ht="25.5" x14ac:dyDescent="0.25">
      <c r="A2089" s="158" t="s">
        <v>1461</v>
      </c>
      <c r="B2089" s="138" t="s">
        <v>2921</v>
      </c>
      <c r="C2089" s="158" t="s">
        <v>948</v>
      </c>
      <c r="D2089" s="158" t="s">
        <v>2922</v>
      </c>
      <c r="E2089" s="187" t="s">
        <v>1782</v>
      </c>
      <c r="F2089" s="187"/>
      <c r="G2089" s="139" t="s">
        <v>198</v>
      </c>
      <c r="H2089" s="140">
        <v>1</v>
      </c>
      <c r="I2089" s="141">
        <v>54.9</v>
      </c>
      <c r="J2089" s="141">
        <v>54.9</v>
      </c>
    </row>
    <row r="2090" spans="1:10" x14ac:dyDescent="0.25">
      <c r="A2090" s="155" t="s">
        <v>950</v>
      </c>
      <c r="B2090" s="148" t="s">
        <v>2932</v>
      </c>
      <c r="C2090" s="155" t="s">
        <v>948</v>
      </c>
      <c r="D2090" s="155" t="s">
        <v>2933</v>
      </c>
      <c r="E2090" s="185" t="s">
        <v>1808</v>
      </c>
      <c r="F2090" s="185"/>
      <c r="G2090" s="149" t="s">
        <v>198</v>
      </c>
      <c r="H2090" s="150">
        <v>1</v>
      </c>
      <c r="I2090" s="151">
        <v>54.9</v>
      </c>
      <c r="J2090" s="151">
        <v>54.9</v>
      </c>
    </row>
    <row r="2091" spans="1:10" x14ac:dyDescent="0.25">
      <c r="A2091" s="156"/>
      <c r="B2091" s="156"/>
      <c r="C2091" s="156"/>
      <c r="D2091" s="156"/>
      <c r="E2091" s="156" t="s">
        <v>1792</v>
      </c>
      <c r="F2091" s="146">
        <v>0</v>
      </c>
      <c r="G2091" s="156" t="s">
        <v>1793</v>
      </c>
      <c r="H2091" s="146">
        <v>0</v>
      </c>
      <c r="I2091" s="156" t="s">
        <v>1794</v>
      </c>
      <c r="J2091" s="146">
        <v>0</v>
      </c>
    </row>
    <row r="2092" spans="1:10" ht="13.5" thickBot="1" x14ac:dyDescent="0.3">
      <c r="A2092" s="156"/>
      <c r="B2092" s="156"/>
      <c r="C2092" s="156"/>
      <c r="D2092" s="156"/>
      <c r="E2092" s="156" t="s">
        <v>1795</v>
      </c>
      <c r="F2092" s="146">
        <v>0</v>
      </c>
      <c r="G2092" s="156"/>
      <c r="H2092" s="181" t="s">
        <v>1796</v>
      </c>
      <c r="I2092" s="181"/>
      <c r="J2092" s="146">
        <v>54.9</v>
      </c>
    </row>
    <row r="2093" spans="1:10" ht="13.5" thickTop="1" x14ac:dyDescent="0.25">
      <c r="A2093" s="147"/>
      <c r="B2093" s="147"/>
      <c r="C2093" s="147"/>
      <c r="D2093" s="147"/>
      <c r="E2093" s="147"/>
      <c r="F2093" s="147"/>
      <c r="G2093" s="147"/>
      <c r="H2093" s="147"/>
      <c r="I2093" s="147"/>
      <c r="J2093" s="147"/>
    </row>
    <row r="2094" spans="1:10" x14ac:dyDescent="0.25">
      <c r="A2094" s="157" t="s">
        <v>2533</v>
      </c>
      <c r="B2094" s="152" t="s">
        <v>1775</v>
      </c>
      <c r="C2094" s="157" t="s">
        <v>1776</v>
      </c>
      <c r="D2094" s="157" t="s">
        <v>1777</v>
      </c>
      <c r="E2094" s="186" t="s">
        <v>1778</v>
      </c>
      <c r="F2094" s="186"/>
      <c r="G2094" s="153" t="s">
        <v>1779</v>
      </c>
      <c r="H2094" s="152" t="s">
        <v>1780</v>
      </c>
      <c r="I2094" s="152" t="s">
        <v>1781</v>
      </c>
      <c r="J2094" s="152" t="s">
        <v>89</v>
      </c>
    </row>
    <row r="2095" spans="1:10" ht="63.75" x14ac:dyDescent="0.25">
      <c r="A2095" s="158" t="s">
        <v>1461</v>
      </c>
      <c r="B2095" s="138" t="s">
        <v>1039</v>
      </c>
      <c r="C2095" s="158" t="s">
        <v>948</v>
      </c>
      <c r="D2095" s="158" t="s">
        <v>1689</v>
      </c>
      <c r="E2095" s="187" t="s">
        <v>1782</v>
      </c>
      <c r="F2095" s="187"/>
      <c r="G2095" s="139" t="s">
        <v>198</v>
      </c>
      <c r="H2095" s="140">
        <v>1</v>
      </c>
      <c r="I2095" s="141">
        <v>17328.16</v>
      </c>
      <c r="J2095" s="141">
        <v>17328.16</v>
      </c>
    </row>
    <row r="2096" spans="1:10" ht="38.25" x14ac:dyDescent="0.25">
      <c r="A2096" s="155" t="s">
        <v>950</v>
      </c>
      <c r="B2096" s="148" t="s">
        <v>1040</v>
      </c>
      <c r="C2096" s="155" t="s">
        <v>948</v>
      </c>
      <c r="D2096" s="155" t="s">
        <v>2532</v>
      </c>
      <c r="E2096" s="185" t="s">
        <v>1808</v>
      </c>
      <c r="F2096" s="185"/>
      <c r="G2096" s="149" t="s">
        <v>198</v>
      </c>
      <c r="H2096" s="150">
        <v>1</v>
      </c>
      <c r="I2096" s="151">
        <v>17328.16</v>
      </c>
      <c r="J2096" s="151">
        <v>17328.16</v>
      </c>
    </row>
    <row r="2097" spans="1:10" x14ac:dyDescent="0.25">
      <c r="A2097" s="156"/>
      <c r="B2097" s="156"/>
      <c r="C2097" s="156"/>
      <c r="D2097" s="156"/>
      <c r="E2097" s="156" t="s">
        <v>1792</v>
      </c>
      <c r="F2097" s="146">
        <v>0</v>
      </c>
      <c r="G2097" s="156" t="s">
        <v>1793</v>
      </c>
      <c r="H2097" s="146">
        <v>0</v>
      </c>
      <c r="I2097" s="156" t="s">
        <v>1794</v>
      </c>
      <c r="J2097" s="146">
        <v>0</v>
      </c>
    </row>
    <row r="2098" spans="1:10" x14ac:dyDescent="0.25">
      <c r="A2098" s="156"/>
      <c r="B2098" s="156"/>
      <c r="C2098" s="156"/>
      <c r="D2098" s="156"/>
      <c r="E2098" s="156" t="s">
        <v>1795</v>
      </c>
      <c r="F2098" s="146">
        <v>0</v>
      </c>
      <c r="G2098" s="156"/>
      <c r="H2098" s="181" t="s">
        <v>1796</v>
      </c>
      <c r="I2098" s="181"/>
      <c r="J2098" s="146">
        <v>17328.16</v>
      </c>
    </row>
    <row r="2099" spans="1:10" x14ac:dyDescent="0.25">
      <c r="A2099" s="182" t="s">
        <v>2880</v>
      </c>
      <c r="B2099" s="182"/>
      <c r="C2099" s="182"/>
      <c r="D2099" s="182"/>
      <c r="E2099" s="182"/>
      <c r="F2099" s="182"/>
      <c r="G2099" s="182"/>
      <c r="H2099" s="182"/>
      <c r="I2099" s="182"/>
      <c r="J2099" s="182"/>
    </row>
    <row r="2100" spans="1:10" ht="30" customHeight="1" thickBot="1" x14ac:dyDescent="0.3">
      <c r="A2100" s="183" t="s">
        <v>2934</v>
      </c>
      <c r="B2100" s="183"/>
      <c r="C2100" s="183"/>
      <c r="D2100" s="183"/>
      <c r="E2100" s="183"/>
      <c r="F2100" s="183"/>
      <c r="G2100" s="183"/>
      <c r="H2100" s="183"/>
      <c r="I2100" s="183"/>
      <c r="J2100" s="183"/>
    </row>
    <row r="2101" spans="1:10" ht="13.5" thickTop="1" x14ac:dyDescent="0.25">
      <c r="A2101" s="147"/>
      <c r="B2101" s="147"/>
      <c r="C2101" s="147"/>
      <c r="D2101" s="147"/>
      <c r="E2101" s="147"/>
      <c r="F2101" s="147"/>
      <c r="G2101" s="147"/>
      <c r="H2101" s="147"/>
      <c r="I2101" s="147"/>
      <c r="J2101" s="147"/>
    </row>
    <row r="2102" spans="1:10" x14ac:dyDescent="0.25">
      <c r="A2102" s="157" t="s">
        <v>2534</v>
      </c>
      <c r="B2102" s="152" t="s">
        <v>1775</v>
      </c>
      <c r="C2102" s="157" t="s">
        <v>1776</v>
      </c>
      <c r="D2102" s="157" t="s">
        <v>1777</v>
      </c>
      <c r="E2102" s="186" t="s">
        <v>1778</v>
      </c>
      <c r="F2102" s="186"/>
      <c r="G2102" s="153" t="s">
        <v>1779</v>
      </c>
      <c r="H2102" s="152" t="s">
        <v>1780</v>
      </c>
      <c r="I2102" s="152" t="s">
        <v>1781</v>
      </c>
      <c r="J2102" s="152" t="s">
        <v>89</v>
      </c>
    </row>
    <row r="2103" spans="1:10" ht="25.5" x14ac:dyDescent="0.25">
      <c r="A2103" s="158" t="s">
        <v>1461</v>
      </c>
      <c r="B2103" s="138" t="s">
        <v>1041</v>
      </c>
      <c r="C2103" s="158" t="s">
        <v>948</v>
      </c>
      <c r="D2103" s="158" t="s">
        <v>1690</v>
      </c>
      <c r="E2103" s="187" t="s">
        <v>1782</v>
      </c>
      <c r="F2103" s="187"/>
      <c r="G2103" s="139" t="s">
        <v>198</v>
      </c>
      <c r="H2103" s="140">
        <v>1</v>
      </c>
      <c r="I2103" s="141">
        <v>71383.5</v>
      </c>
      <c r="J2103" s="141">
        <v>71383.5</v>
      </c>
    </row>
    <row r="2104" spans="1:10" ht="25.5" x14ac:dyDescent="0.25">
      <c r="A2104" s="154" t="s">
        <v>949</v>
      </c>
      <c r="B2104" s="142" t="s">
        <v>2336</v>
      </c>
      <c r="C2104" s="154" t="s">
        <v>8</v>
      </c>
      <c r="D2104" s="154" t="s">
        <v>191</v>
      </c>
      <c r="E2104" s="188" t="s">
        <v>1784</v>
      </c>
      <c r="F2104" s="188"/>
      <c r="G2104" s="143" t="s">
        <v>65</v>
      </c>
      <c r="H2104" s="144">
        <v>4.7839999999999998</v>
      </c>
      <c r="I2104" s="145">
        <v>21.03</v>
      </c>
      <c r="J2104" s="145">
        <v>100.6</v>
      </c>
    </row>
    <row r="2105" spans="1:10" ht="38.25" x14ac:dyDescent="0.25">
      <c r="A2105" s="154" t="s">
        <v>949</v>
      </c>
      <c r="B2105" s="142" t="s">
        <v>2335</v>
      </c>
      <c r="C2105" s="154" t="s">
        <v>8</v>
      </c>
      <c r="D2105" s="154" t="s">
        <v>190</v>
      </c>
      <c r="E2105" s="188" t="s">
        <v>1784</v>
      </c>
      <c r="F2105" s="188"/>
      <c r="G2105" s="143" t="s">
        <v>65</v>
      </c>
      <c r="H2105" s="144">
        <v>4.7839999999999998</v>
      </c>
      <c r="I2105" s="145">
        <v>17.329999999999998</v>
      </c>
      <c r="J2105" s="145">
        <v>82.9</v>
      </c>
    </row>
    <row r="2106" spans="1:10" ht="25.5" x14ac:dyDescent="0.25">
      <c r="A2106" s="155" t="s">
        <v>950</v>
      </c>
      <c r="B2106" s="148" t="s">
        <v>1042</v>
      </c>
      <c r="C2106" s="155" t="s">
        <v>948</v>
      </c>
      <c r="D2106" s="155" t="s">
        <v>1043</v>
      </c>
      <c r="E2106" s="185" t="s">
        <v>1808</v>
      </c>
      <c r="F2106" s="185"/>
      <c r="G2106" s="149" t="s">
        <v>198</v>
      </c>
      <c r="H2106" s="150">
        <v>1</v>
      </c>
      <c r="I2106" s="151">
        <v>71200</v>
      </c>
      <c r="J2106" s="151">
        <v>71200</v>
      </c>
    </row>
    <row r="2107" spans="1:10" x14ac:dyDescent="0.25">
      <c r="A2107" s="156"/>
      <c r="B2107" s="156"/>
      <c r="C2107" s="156"/>
      <c r="D2107" s="156"/>
      <c r="E2107" s="156" t="s">
        <v>1792</v>
      </c>
      <c r="F2107" s="146">
        <v>142.08000000000001</v>
      </c>
      <c r="G2107" s="156" t="s">
        <v>1793</v>
      </c>
      <c r="H2107" s="146">
        <v>0</v>
      </c>
      <c r="I2107" s="156" t="s">
        <v>1794</v>
      </c>
      <c r="J2107" s="146">
        <v>142.08000000000001</v>
      </c>
    </row>
    <row r="2108" spans="1:10" x14ac:dyDescent="0.25">
      <c r="A2108" s="156"/>
      <c r="B2108" s="156"/>
      <c r="C2108" s="156"/>
      <c r="D2108" s="156"/>
      <c r="E2108" s="156" t="s">
        <v>1795</v>
      </c>
      <c r="F2108" s="146">
        <v>0</v>
      </c>
      <c r="G2108" s="156"/>
      <c r="H2108" s="181" t="s">
        <v>1796</v>
      </c>
      <c r="I2108" s="181"/>
      <c r="J2108" s="146">
        <v>71383.5</v>
      </c>
    </row>
    <row r="2109" spans="1:10" x14ac:dyDescent="0.25">
      <c r="A2109" s="182" t="s">
        <v>2880</v>
      </c>
      <c r="B2109" s="182"/>
      <c r="C2109" s="182"/>
      <c r="D2109" s="182"/>
      <c r="E2109" s="182"/>
      <c r="F2109" s="182"/>
      <c r="G2109" s="182"/>
      <c r="H2109" s="182"/>
      <c r="I2109" s="182"/>
      <c r="J2109" s="182"/>
    </row>
    <row r="2110" spans="1:10" ht="41.25" customHeight="1" thickBot="1" x14ac:dyDescent="0.3">
      <c r="A2110" s="183" t="s">
        <v>2935</v>
      </c>
      <c r="B2110" s="183"/>
      <c r="C2110" s="183"/>
      <c r="D2110" s="183"/>
      <c r="E2110" s="183"/>
      <c r="F2110" s="183"/>
      <c r="G2110" s="183"/>
      <c r="H2110" s="183"/>
      <c r="I2110" s="183"/>
      <c r="J2110" s="183"/>
    </row>
    <row r="2111" spans="1:10" ht="13.5" thickTop="1" x14ac:dyDescent="0.25">
      <c r="A2111" s="147"/>
      <c r="B2111" s="147"/>
      <c r="C2111" s="147"/>
      <c r="D2111" s="147"/>
      <c r="E2111" s="147"/>
      <c r="F2111" s="147"/>
      <c r="G2111" s="147"/>
      <c r="H2111" s="147"/>
      <c r="I2111" s="147"/>
      <c r="J2111" s="147"/>
    </row>
    <row r="2112" spans="1:10" x14ac:dyDescent="0.25">
      <c r="A2112" s="157" t="s">
        <v>2535</v>
      </c>
      <c r="B2112" s="152" t="s">
        <v>1775</v>
      </c>
      <c r="C2112" s="157" t="s">
        <v>1776</v>
      </c>
      <c r="D2112" s="157" t="s">
        <v>1777</v>
      </c>
      <c r="E2112" s="186" t="s">
        <v>1778</v>
      </c>
      <c r="F2112" s="186"/>
      <c r="G2112" s="153" t="s">
        <v>1779</v>
      </c>
      <c r="H2112" s="152" t="s">
        <v>1780</v>
      </c>
      <c r="I2112" s="152" t="s">
        <v>1781</v>
      </c>
      <c r="J2112" s="152" t="s">
        <v>89</v>
      </c>
    </row>
    <row r="2113" spans="1:10" ht="38.25" x14ac:dyDescent="0.25">
      <c r="A2113" s="158" t="s">
        <v>1461</v>
      </c>
      <c r="B2113" s="138" t="s">
        <v>1044</v>
      </c>
      <c r="C2113" s="158" t="s">
        <v>948</v>
      </c>
      <c r="D2113" s="158" t="s">
        <v>1691</v>
      </c>
      <c r="E2113" s="187" t="s">
        <v>1782</v>
      </c>
      <c r="F2113" s="187"/>
      <c r="G2113" s="139" t="s">
        <v>198</v>
      </c>
      <c r="H2113" s="140">
        <v>1</v>
      </c>
      <c r="I2113" s="141">
        <v>42523.5</v>
      </c>
      <c r="J2113" s="141">
        <v>42523.5</v>
      </c>
    </row>
    <row r="2114" spans="1:10" ht="25.5" x14ac:dyDescent="0.25">
      <c r="A2114" s="154" t="s">
        <v>949</v>
      </c>
      <c r="B2114" s="142" t="s">
        <v>2336</v>
      </c>
      <c r="C2114" s="154" t="s">
        <v>8</v>
      </c>
      <c r="D2114" s="154" t="s">
        <v>191</v>
      </c>
      <c r="E2114" s="188" t="s">
        <v>1784</v>
      </c>
      <c r="F2114" s="188"/>
      <c r="G2114" s="143" t="s">
        <v>65</v>
      </c>
      <c r="H2114" s="144">
        <v>4.7839999999999998</v>
      </c>
      <c r="I2114" s="145">
        <v>21.03</v>
      </c>
      <c r="J2114" s="145">
        <v>100.6</v>
      </c>
    </row>
    <row r="2115" spans="1:10" ht="38.25" x14ac:dyDescent="0.25">
      <c r="A2115" s="154" t="s">
        <v>949</v>
      </c>
      <c r="B2115" s="142" t="s">
        <v>2335</v>
      </c>
      <c r="C2115" s="154" t="s">
        <v>8</v>
      </c>
      <c r="D2115" s="154" t="s">
        <v>190</v>
      </c>
      <c r="E2115" s="188" t="s">
        <v>1784</v>
      </c>
      <c r="F2115" s="188"/>
      <c r="G2115" s="143" t="s">
        <v>65</v>
      </c>
      <c r="H2115" s="144">
        <v>4.7839999999999998</v>
      </c>
      <c r="I2115" s="145">
        <v>17.329999999999998</v>
      </c>
      <c r="J2115" s="145">
        <v>82.9</v>
      </c>
    </row>
    <row r="2116" spans="1:10" ht="38.25" x14ac:dyDescent="0.25">
      <c r="A2116" s="155" t="s">
        <v>950</v>
      </c>
      <c r="B2116" s="148" t="s">
        <v>1045</v>
      </c>
      <c r="C2116" s="155" t="s">
        <v>948</v>
      </c>
      <c r="D2116" s="155" t="s">
        <v>1046</v>
      </c>
      <c r="E2116" s="185" t="s">
        <v>1808</v>
      </c>
      <c r="F2116" s="185"/>
      <c r="G2116" s="149" t="s">
        <v>198</v>
      </c>
      <c r="H2116" s="150">
        <v>1</v>
      </c>
      <c r="I2116" s="151">
        <v>42340</v>
      </c>
      <c r="J2116" s="151">
        <v>42340</v>
      </c>
    </row>
    <row r="2117" spans="1:10" x14ac:dyDescent="0.25">
      <c r="A2117" s="156"/>
      <c r="B2117" s="156"/>
      <c r="C2117" s="156"/>
      <c r="D2117" s="156"/>
      <c r="E2117" s="156" t="s">
        <v>1792</v>
      </c>
      <c r="F2117" s="146">
        <v>142.08000000000001</v>
      </c>
      <c r="G2117" s="156" t="s">
        <v>1793</v>
      </c>
      <c r="H2117" s="146">
        <v>0</v>
      </c>
      <c r="I2117" s="156" t="s">
        <v>1794</v>
      </c>
      <c r="J2117" s="146">
        <v>142.08000000000001</v>
      </c>
    </row>
    <row r="2118" spans="1:10" x14ac:dyDescent="0.25">
      <c r="A2118" s="156"/>
      <c r="B2118" s="156"/>
      <c r="C2118" s="156"/>
      <c r="D2118" s="156"/>
      <c r="E2118" s="156" t="s">
        <v>1795</v>
      </c>
      <c r="F2118" s="146">
        <v>0</v>
      </c>
      <c r="G2118" s="156"/>
      <c r="H2118" s="181" t="s">
        <v>1796</v>
      </c>
      <c r="I2118" s="181"/>
      <c r="J2118" s="146">
        <v>42523.5</v>
      </c>
    </row>
    <row r="2119" spans="1:10" x14ac:dyDescent="0.25">
      <c r="A2119" s="182" t="s">
        <v>2880</v>
      </c>
      <c r="B2119" s="182"/>
      <c r="C2119" s="182"/>
      <c r="D2119" s="182"/>
      <c r="E2119" s="182"/>
      <c r="F2119" s="182"/>
      <c r="G2119" s="182"/>
      <c r="H2119" s="182"/>
      <c r="I2119" s="182"/>
      <c r="J2119" s="182"/>
    </row>
    <row r="2120" spans="1:10" ht="41.25" customHeight="1" thickBot="1" x14ac:dyDescent="0.3">
      <c r="A2120" s="183" t="s">
        <v>2936</v>
      </c>
      <c r="B2120" s="183"/>
      <c r="C2120" s="183"/>
      <c r="D2120" s="183"/>
      <c r="E2120" s="183"/>
      <c r="F2120" s="183"/>
      <c r="G2120" s="183"/>
      <c r="H2120" s="183"/>
      <c r="I2120" s="183"/>
      <c r="J2120" s="183"/>
    </row>
    <row r="2121" spans="1:10" ht="13.5" thickTop="1" x14ac:dyDescent="0.25">
      <c r="A2121" s="147"/>
      <c r="B2121" s="147"/>
      <c r="C2121" s="147"/>
      <c r="D2121" s="147"/>
      <c r="E2121" s="147"/>
      <c r="F2121" s="147"/>
      <c r="G2121" s="147"/>
      <c r="H2121" s="147"/>
      <c r="I2121" s="147"/>
      <c r="J2121" s="147"/>
    </row>
    <row r="2122" spans="1:10" x14ac:dyDescent="0.25">
      <c r="A2122" s="157" t="s">
        <v>2538</v>
      </c>
      <c r="B2122" s="152" t="s">
        <v>1775</v>
      </c>
      <c r="C2122" s="157" t="s">
        <v>1776</v>
      </c>
      <c r="D2122" s="157" t="s">
        <v>1777</v>
      </c>
      <c r="E2122" s="186" t="s">
        <v>1778</v>
      </c>
      <c r="F2122" s="186"/>
      <c r="G2122" s="153" t="s">
        <v>1779</v>
      </c>
      <c r="H2122" s="152" t="s">
        <v>1780</v>
      </c>
      <c r="I2122" s="152" t="s">
        <v>1781</v>
      </c>
      <c r="J2122" s="152" t="s">
        <v>89</v>
      </c>
    </row>
    <row r="2123" spans="1:10" ht="38.25" x14ac:dyDescent="0.25">
      <c r="A2123" s="158" t="s">
        <v>1461</v>
      </c>
      <c r="B2123" s="138" t="s">
        <v>1692</v>
      </c>
      <c r="C2123" s="158" t="s">
        <v>948</v>
      </c>
      <c r="D2123" s="158" t="s">
        <v>1693</v>
      </c>
      <c r="E2123" s="187" t="s">
        <v>1782</v>
      </c>
      <c r="F2123" s="187"/>
      <c r="G2123" s="139" t="s">
        <v>198</v>
      </c>
      <c r="H2123" s="140">
        <v>1</v>
      </c>
      <c r="I2123" s="141">
        <v>15757.6</v>
      </c>
      <c r="J2123" s="141">
        <v>15757.6</v>
      </c>
    </row>
    <row r="2124" spans="1:10" ht="38.25" x14ac:dyDescent="0.25">
      <c r="A2124" s="155" t="s">
        <v>950</v>
      </c>
      <c r="B2124" s="148" t="s">
        <v>2536</v>
      </c>
      <c r="C2124" s="155" t="s">
        <v>948</v>
      </c>
      <c r="D2124" s="155" t="s">
        <v>2537</v>
      </c>
      <c r="E2124" s="185" t="s">
        <v>1808</v>
      </c>
      <c r="F2124" s="185"/>
      <c r="G2124" s="149" t="s">
        <v>198</v>
      </c>
      <c r="H2124" s="150">
        <v>1</v>
      </c>
      <c r="I2124" s="151">
        <v>15757.6</v>
      </c>
      <c r="J2124" s="151">
        <v>15757.6</v>
      </c>
    </row>
    <row r="2125" spans="1:10" x14ac:dyDescent="0.25">
      <c r="A2125" s="156"/>
      <c r="B2125" s="156"/>
      <c r="C2125" s="156"/>
      <c r="D2125" s="156"/>
      <c r="E2125" s="156" t="s">
        <v>1792</v>
      </c>
      <c r="F2125" s="146">
        <v>0</v>
      </c>
      <c r="G2125" s="156" t="s">
        <v>1793</v>
      </c>
      <c r="H2125" s="146">
        <v>0</v>
      </c>
      <c r="I2125" s="156" t="s">
        <v>1794</v>
      </c>
      <c r="J2125" s="146">
        <v>0</v>
      </c>
    </row>
    <row r="2126" spans="1:10" x14ac:dyDescent="0.25">
      <c r="A2126" s="156"/>
      <c r="B2126" s="156"/>
      <c r="C2126" s="156"/>
      <c r="D2126" s="156"/>
      <c r="E2126" s="156" t="s">
        <v>1795</v>
      </c>
      <c r="F2126" s="146">
        <v>0</v>
      </c>
      <c r="G2126" s="156"/>
      <c r="H2126" s="181" t="s">
        <v>1796</v>
      </c>
      <c r="I2126" s="181"/>
      <c r="J2126" s="146">
        <v>15757.6</v>
      </c>
    </row>
    <row r="2127" spans="1:10" x14ac:dyDescent="0.25">
      <c r="A2127" s="182" t="s">
        <v>2880</v>
      </c>
      <c r="B2127" s="182"/>
      <c r="C2127" s="182"/>
      <c r="D2127" s="182"/>
      <c r="E2127" s="182"/>
      <c r="F2127" s="182"/>
      <c r="G2127" s="182"/>
      <c r="H2127" s="182"/>
      <c r="I2127" s="182"/>
      <c r="J2127" s="182"/>
    </row>
    <row r="2128" spans="1:10" ht="13.5" thickBot="1" x14ac:dyDescent="0.3">
      <c r="A2128" s="183" t="s">
        <v>2893</v>
      </c>
      <c r="B2128" s="183"/>
      <c r="C2128" s="183"/>
      <c r="D2128" s="183"/>
      <c r="E2128" s="183"/>
      <c r="F2128" s="183"/>
      <c r="G2128" s="183"/>
      <c r="H2128" s="183"/>
      <c r="I2128" s="183"/>
      <c r="J2128" s="183"/>
    </row>
    <row r="2129" spans="1:10" ht="13.5" thickTop="1" x14ac:dyDescent="0.25">
      <c r="A2129" s="147"/>
      <c r="B2129" s="147"/>
      <c r="C2129" s="147"/>
      <c r="D2129" s="147"/>
      <c r="E2129" s="147"/>
      <c r="F2129" s="147"/>
      <c r="G2129" s="147"/>
      <c r="H2129" s="147"/>
      <c r="I2129" s="147"/>
      <c r="J2129" s="147"/>
    </row>
    <row r="2130" spans="1:10" x14ac:dyDescent="0.25">
      <c r="A2130" s="157" t="s">
        <v>2541</v>
      </c>
      <c r="B2130" s="152" t="s">
        <v>1775</v>
      </c>
      <c r="C2130" s="157" t="s">
        <v>1776</v>
      </c>
      <c r="D2130" s="157" t="s">
        <v>1777</v>
      </c>
      <c r="E2130" s="186" t="s">
        <v>1778</v>
      </c>
      <c r="F2130" s="186"/>
      <c r="G2130" s="153" t="s">
        <v>1779</v>
      </c>
      <c r="H2130" s="152" t="s">
        <v>1780</v>
      </c>
      <c r="I2130" s="152" t="s">
        <v>1781</v>
      </c>
      <c r="J2130" s="152" t="s">
        <v>89</v>
      </c>
    </row>
    <row r="2131" spans="1:10" ht="51" x14ac:dyDescent="0.25">
      <c r="A2131" s="158" t="s">
        <v>1461</v>
      </c>
      <c r="B2131" s="138" t="s">
        <v>1694</v>
      </c>
      <c r="C2131" s="158" t="s">
        <v>948</v>
      </c>
      <c r="D2131" s="158" t="s">
        <v>1695</v>
      </c>
      <c r="E2131" s="187" t="s">
        <v>1782</v>
      </c>
      <c r="F2131" s="187"/>
      <c r="G2131" s="139" t="s">
        <v>198</v>
      </c>
      <c r="H2131" s="140">
        <v>1</v>
      </c>
      <c r="I2131" s="141">
        <v>1052.23</v>
      </c>
      <c r="J2131" s="141">
        <v>1052.23</v>
      </c>
    </row>
    <row r="2132" spans="1:10" ht="38.25" x14ac:dyDescent="0.25">
      <c r="A2132" s="155" t="s">
        <v>950</v>
      </c>
      <c r="B2132" s="148" t="s">
        <v>2539</v>
      </c>
      <c r="C2132" s="155" t="s">
        <v>948</v>
      </c>
      <c r="D2132" s="155" t="s">
        <v>2540</v>
      </c>
      <c r="E2132" s="185" t="s">
        <v>1808</v>
      </c>
      <c r="F2132" s="185"/>
      <c r="G2132" s="149" t="s">
        <v>198</v>
      </c>
      <c r="H2132" s="150">
        <v>1</v>
      </c>
      <c r="I2132" s="151">
        <v>1052.23</v>
      </c>
      <c r="J2132" s="151">
        <v>1052.23</v>
      </c>
    </row>
    <row r="2133" spans="1:10" x14ac:dyDescent="0.25">
      <c r="A2133" s="156"/>
      <c r="B2133" s="156"/>
      <c r="C2133" s="156"/>
      <c r="D2133" s="156"/>
      <c r="E2133" s="156" t="s">
        <v>1792</v>
      </c>
      <c r="F2133" s="146">
        <v>0</v>
      </c>
      <c r="G2133" s="156" t="s">
        <v>1793</v>
      </c>
      <c r="H2133" s="146">
        <v>0</v>
      </c>
      <c r="I2133" s="156" t="s">
        <v>1794</v>
      </c>
      <c r="J2133" s="146">
        <v>0</v>
      </c>
    </row>
    <row r="2134" spans="1:10" x14ac:dyDescent="0.25">
      <c r="A2134" s="156"/>
      <c r="B2134" s="156"/>
      <c r="C2134" s="156"/>
      <c r="D2134" s="156"/>
      <c r="E2134" s="156" t="s">
        <v>1795</v>
      </c>
      <c r="F2134" s="146">
        <v>0</v>
      </c>
      <c r="G2134" s="156"/>
      <c r="H2134" s="181" t="s">
        <v>1796</v>
      </c>
      <c r="I2134" s="181"/>
      <c r="J2134" s="146">
        <v>1052.23</v>
      </c>
    </row>
    <row r="2135" spans="1:10" x14ac:dyDescent="0.25">
      <c r="A2135" s="182" t="s">
        <v>2880</v>
      </c>
      <c r="B2135" s="182"/>
      <c r="C2135" s="182"/>
      <c r="D2135" s="182"/>
      <c r="E2135" s="182"/>
      <c r="F2135" s="182"/>
      <c r="G2135" s="182"/>
      <c r="H2135" s="182"/>
      <c r="I2135" s="182"/>
      <c r="J2135" s="182"/>
    </row>
    <row r="2136" spans="1:10" ht="13.5" thickBot="1" x14ac:dyDescent="0.3">
      <c r="A2136" s="183" t="s">
        <v>2893</v>
      </c>
      <c r="B2136" s="183"/>
      <c r="C2136" s="183"/>
      <c r="D2136" s="183"/>
      <c r="E2136" s="183"/>
      <c r="F2136" s="183"/>
      <c r="G2136" s="183"/>
      <c r="H2136" s="183"/>
      <c r="I2136" s="183"/>
      <c r="J2136" s="183"/>
    </row>
    <row r="2137" spans="1:10" ht="13.5" thickTop="1" x14ac:dyDescent="0.25">
      <c r="A2137" s="147"/>
      <c r="B2137" s="147"/>
      <c r="C2137" s="147"/>
      <c r="D2137" s="147"/>
      <c r="E2137" s="147"/>
      <c r="F2137" s="147"/>
      <c r="G2137" s="147"/>
      <c r="H2137" s="147"/>
      <c r="I2137" s="147"/>
      <c r="J2137" s="147"/>
    </row>
    <row r="2138" spans="1:10" x14ac:dyDescent="0.25">
      <c r="A2138" s="157" t="s">
        <v>2544</v>
      </c>
      <c r="B2138" s="152" t="s">
        <v>1775</v>
      </c>
      <c r="C2138" s="157" t="s">
        <v>1776</v>
      </c>
      <c r="D2138" s="157" t="s">
        <v>1777</v>
      </c>
      <c r="E2138" s="186" t="s">
        <v>1778</v>
      </c>
      <c r="F2138" s="186"/>
      <c r="G2138" s="153" t="s">
        <v>1779</v>
      </c>
      <c r="H2138" s="152" t="s">
        <v>1780</v>
      </c>
      <c r="I2138" s="152" t="s">
        <v>1781</v>
      </c>
      <c r="J2138" s="152" t="s">
        <v>89</v>
      </c>
    </row>
    <row r="2139" spans="1:10" ht="38.25" x14ac:dyDescent="0.25">
      <c r="A2139" s="158" t="s">
        <v>1461</v>
      </c>
      <c r="B2139" s="138" t="s">
        <v>1696</v>
      </c>
      <c r="C2139" s="158" t="s">
        <v>948</v>
      </c>
      <c r="D2139" s="158" t="s">
        <v>1697</v>
      </c>
      <c r="E2139" s="187" t="s">
        <v>1782</v>
      </c>
      <c r="F2139" s="187"/>
      <c r="G2139" s="139" t="s">
        <v>198</v>
      </c>
      <c r="H2139" s="140">
        <v>1</v>
      </c>
      <c r="I2139" s="141">
        <v>1205.69</v>
      </c>
      <c r="J2139" s="141">
        <v>1205.69</v>
      </c>
    </row>
    <row r="2140" spans="1:10" ht="25.5" x14ac:dyDescent="0.25">
      <c r="A2140" s="155" t="s">
        <v>950</v>
      </c>
      <c r="B2140" s="148" t="s">
        <v>2542</v>
      </c>
      <c r="C2140" s="155" t="s">
        <v>948</v>
      </c>
      <c r="D2140" s="155" t="s">
        <v>2543</v>
      </c>
      <c r="E2140" s="185" t="s">
        <v>1808</v>
      </c>
      <c r="F2140" s="185"/>
      <c r="G2140" s="149" t="s">
        <v>198</v>
      </c>
      <c r="H2140" s="150">
        <v>1</v>
      </c>
      <c r="I2140" s="151">
        <v>1205.69</v>
      </c>
      <c r="J2140" s="151">
        <v>1205.69</v>
      </c>
    </row>
    <row r="2141" spans="1:10" x14ac:dyDescent="0.25">
      <c r="A2141" s="156"/>
      <c r="B2141" s="156"/>
      <c r="C2141" s="156"/>
      <c r="D2141" s="156"/>
      <c r="E2141" s="156" t="s">
        <v>1792</v>
      </c>
      <c r="F2141" s="146">
        <v>0</v>
      </c>
      <c r="G2141" s="156" t="s">
        <v>1793</v>
      </c>
      <c r="H2141" s="146">
        <v>0</v>
      </c>
      <c r="I2141" s="156" t="s">
        <v>1794</v>
      </c>
      <c r="J2141" s="146">
        <v>0</v>
      </c>
    </row>
    <row r="2142" spans="1:10" x14ac:dyDescent="0.25">
      <c r="A2142" s="156"/>
      <c r="B2142" s="156"/>
      <c r="C2142" s="156"/>
      <c r="D2142" s="156"/>
      <c r="E2142" s="156" t="s">
        <v>1795</v>
      </c>
      <c r="F2142" s="146">
        <v>0</v>
      </c>
      <c r="G2142" s="156"/>
      <c r="H2142" s="181" t="s">
        <v>1796</v>
      </c>
      <c r="I2142" s="181"/>
      <c r="J2142" s="146">
        <v>1205.69</v>
      </c>
    </row>
    <row r="2143" spans="1:10" x14ac:dyDescent="0.25">
      <c r="A2143" s="182" t="s">
        <v>2880</v>
      </c>
      <c r="B2143" s="182"/>
      <c r="C2143" s="182"/>
      <c r="D2143" s="182"/>
      <c r="E2143" s="182"/>
      <c r="F2143" s="182"/>
      <c r="G2143" s="182"/>
      <c r="H2143" s="182"/>
      <c r="I2143" s="182"/>
      <c r="J2143" s="182"/>
    </row>
    <row r="2144" spans="1:10" ht="13.5" thickBot="1" x14ac:dyDescent="0.3">
      <c r="A2144" s="183" t="s">
        <v>2893</v>
      </c>
      <c r="B2144" s="183"/>
      <c r="C2144" s="183"/>
      <c r="D2144" s="183"/>
      <c r="E2144" s="183"/>
      <c r="F2144" s="183"/>
      <c r="G2144" s="183"/>
      <c r="H2144" s="183"/>
      <c r="I2144" s="183"/>
      <c r="J2144" s="183"/>
    </row>
    <row r="2145" spans="1:10" ht="13.5" thickTop="1" x14ac:dyDescent="0.25">
      <c r="A2145" s="147"/>
      <c r="B2145" s="147"/>
      <c r="C2145" s="147"/>
      <c r="D2145" s="147"/>
      <c r="E2145" s="147"/>
      <c r="F2145" s="147"/>
      <c r="G2145" s="147"/>
      <c r="H2145" s="147"/>
      <c r="I2145" s="147"/>
      <c r="J2145" s="147"/>
    </row>
    <row r="2146" spans="1:10" x14ac:dyDescent="0.25">
      <c r="A2146" s="157" t="s">
        <v>2547</v>
      </c>
      <c r="B2146" s="152" t="s">
        <v>1775</v>
      </c>
      <c r="C2146" s="157" t="s">
        <v>1776</v>
      </c>
      <c r="D2146" s="157" t="s">
        <v>1777</v>
      </c>
      <c r="E2146" s="186" t="s">
        <v>1778</v>
      </c>
      <c r="F2146" s="186"/>
      <c r="G2146" s="153" t="s">
        <v>1779</v>
      </c>
      <c r="H2146" s="152" t="s">
        <v>1780</v>
      </c>
      <c r="I2146" s="152" t="s">
        <v>1781</v>
      </c>
      <c r="J2146" s="152" t="s">
        <v>89</v>
      </c>
    </row>
    <row r="2147" spans="1:10" ht="38.25" x14ac:dyDescent="0.25">
      <c r="A2147" s="158" t="s">
        <v>1461</v>
      </c>
      <c r="B2147" s="138" t="s">
        <v>1698</v>
      </c>
      <c r="C2147" s="158" t="s">
        <v>948</v>
      </c>
      <c r="D2147" s="158" t="s">
        <v>1699</v>
      </c>
      <c r="E2147" s="187" t="s">
        <v>1782</v>
      </c>
      <c r="F2147" s="187"/>
      <c r="G2147" s="139" t="s">
        <v>198</v>
      </c>
      <c r="H2147" s="140">
        <v>1</v>
      </c>
      <c r="I2147" s="141">
        <v>4476.78</v>
      </c>
      <c r="J2147" s="141">
        <v>4476.78</v>
      </c>
    </row>
    <row r="2148" spans="1:10" ht="25.5" x14ac:dyDescent="0.25">
      <c r="A2148" s="155" t="s">
        <v>950</v>
      </c>
      <c r="B2148" s="148" t="s">
        <v>2545</v>
      </c>
      <c r="C2148" s="155" t="s">
        <v>948</v>
      </c>
      <c r="D2148" s="155" t="s">
        <v>2546</v>
      </c>
      <c r="E2148" s="185" t="s">
        <v>1808</v>
      </c>
      <c r="F2148" s="185"/>
      <c r="G2148" s="149" t="s">
        <v>198</v>
      </c>
      <c r="H2148" s="150">
        <v>1</v>
      </c>
      <c r="I2148" s="151">
        <v>4476.78</v>
      </c>
      <c r="J2148" s="151">
        <v>4476.78</v>
      </c>
    </row>
    <row r="2149" spans="1:10" x14ac:dyDescent="0.25">
      <c r="A2149" s="156"/>
      <c r="B2149" s="156"/>
      <c r="C2149" s="156"/>
      <c r="D2149" s="156"/>
      <c r="E2149" s="156" t="s">
        <v>1792</v>
      </c>
      <c r="F2149" s="146">
        <v>0</v>
      </c>
      <c r="G2149" s="156" t="s">
        <v>1793</v>
      </c>
      <c r="H2149" s="146">
        <v>0</v>
      </c>
      <c r="I2149" s="156" t="s">
        <v>1794</v>
      </c>
      <c r="J2149" s="146">
        <v>0</v>
      </c>
    </row>
    <row r="2150" spans="1:10" x14ac:dyDescent="0.25">
      <c r="A2150" s="156"/>
      <c r="B2150" s="156"/>
      <c r="C2150" s="156"/>
      <c r="D2150" s="156"/>
      <c r="E2150" s="156" t="s">
        <v>1795</v>
      </c>
      <c r="F2150" s="146">
        <v>0</v>
      </c>
      <c r="G2150" s="156"/>
      <c r="H2150" s="181" t="s">
        <v>1796</v>
      </c>
      <c r="I2150" s="181"/>
      <c r="J2150" s="146">
        <v>4476.78</v>
      </c>
    </row>
    <row r="2151" spans="1:10" x14ac:dyDescent="0.25">
      <c r="A2151" s="182" t="s">
        <v>2880</v>
      </c>
      <c r="B2151" s="182"/>
      <c r="C2151" s="182"/>
      <c r="D2151" s="182"/>
      <c r="E2151" s="182"/>
      <c r="F2151" s="182"/>
      <c r="G2151" s="182"/>
      <c r="H2151" s="182"/>
      <c r="I2151" s="182"/>
      <c r="J2151" s="182"/>
    </row>
    <row r="2152" spans="1:10" ht="13.5" thickBot="1" x14ac:dyDescent="0.3">
      <c r="A2152" s="183" t="s">
        <v>2893</v>
      </c>
      <c r="B2152" s="183"/>
      <c r="C2152" s="183"/>
      <c r="D2152" s="183"/>
      <c r="E2152" s="183"/>
      <c r="F2152" s="183"/>
      <c r="G2152" s="183"/>
      <c r="H2152" s="183"/>
      <c r="I2152" s="183"/>
      <c r="J2152" s="183"/>
    </row>
    <row r="2153" spans="1:10" ht="13.5" thickTop="1" x14ac:dyDescent="0.25">
      <c r="A2153" s="147"/>
      <c r="B2153" s="147"/>
      <c r="C2153" s="147"/>
      <c r="D2153" s="147"/>
      <c r="E2153" s="147"/>
      <c r="F2153" s="147"/>
      <c r="G2153" s="147"/>
      <c r="H2153" s="147"/>
      <c r="I2153" s="147"/>
      <c r="J2153" s="147"/>
    </row>
    <row r="2154" spans="1:10" x14ac:dyDescent="0.25">
      <c r="A2154" s="157" t="s">
        <v>2550</v>
      </c>
      <c r="B2154" s="152" t="s">
        <v>1775</v>
      </c>
      <c r="C2154" s="157" t="s">
        <v>1776</v>
      </c>
      <c r="D2154" s="157" t="s">
        <v>1777</v>
      </c>
      <c r="E2154" s="186" t="s">
        <v>1778</v>
      </c>
      <c r="F2154" s="186"/>
      <c r="G2154" s="153" t="s">
        <v>1779</v>
      </c>
      <c r="H2154" s="152" t="s">
        <v>1780</v>
      </c>
      <c r="I2154" s="152" t="s">
        <v>1781</v>
      </c>
      <c r="J2154" s="152" t="s">
        <v>89</v>
      </c>
    </row>
    <row r="2155" spans="1:10" ht="38.25" x14ac:dyDescent="0.25">
      <c r="A2155" s="158" t="s">
        <v>1461</v>
      </c>
      <c r="B2155" s="138" t="s">
        <v>1700</v>
      </c>
      <c r="C2155" s="158" t="s">
        <v>948</v>
      </c>
      <c r="D2155" s="158" t="s">
        <v>1701</v>
      </c>
      <c r="E2155" s="187" t="s">
        <v>1782</v>
      </c>
      <c r="F2155" s="187"/>
      <c r="G2155" s="139" t="s">
        <v>198</v>
      </c>
      <c r="H2155" s="140">
        <v>1</v>
      </c>
      <c r="I2155" s="141">
        <v>7699.9</v>
      </c>
      <c r="J2155" s="141">
        <v>7699.9</v>
      </c>
    </row>
    <row r="2156" spans="1:10" ht="38.25" x14ac:dyDescent="0.25">
      <c r="A2156" s="155" t="s">
        <v>950</v>
      </c>
      <c r="B2156" s="148" t="s">
        <v>2548</v>
      </c>
      <c r="C2156" s="155" t="s">
        <v>948</v>
      </c>
      <c r="D2156" s="155" t="s">
        <v>2549</v>
      </c>
      <c r="E2156" s="185" t="s">
        <v>1808</v>
      </c>
      <c r="F2156" s="185"/>
      <c r="G2156" s="149" t="s">
        <v>198</v>
      </c>
      <c r="H2156" s="150">
        <v>1</v>
      </c>
      <c r="I2156" s="151">
        <v>7699.9</v>
      </c>
      <c r="J2156" s="151">
        <v>7699.9</v>
      </c>
    </row>
    <row r="2157" spans="1:10" x14ac:dyDescent="0.25">
      <c r="A2157" s="156"/>
      <c r="B2157" s="156"/>
      <c r="C2157" s="156"/>
      <c r="D2157" s="156"/>
      <c r="E2157" s="156" t="s">
        <v>1792</v>
      </c>
      <c r="F2157" s="146">
        <v>0</v>
      </c>
      <c r="G2157" s="156" t="s">
        <v>1793</v>
      </c>
      <c r="H2157" s="146">
        <v>0</v>
      </c>
      <c r="I2157" s="156" t="s">
        <v>1794</v>
      </c>
      <c r="J2157" s="146">
        <v>0</v>
      </c>
    </row>
    <row r="2158" spans="1:10" x14ac:dyDescent="0.25">
      <c r="A2158" s="156"/>
      <c r="B2158" s="156"/>
      <c r="C2158" s="156"/>
      <c r="D2158" s="156"/>
      <c r="E2158" s="156" t="s">
        <v>1795</v>
      </c>
      <c r="F2158" s="146">
        <v>0</v>
      </c>
      <c r="G2158" s="156"/>
      <c r="H2158" s="181" t="s">
        <v>1796</v>
      </c>
      <c r="I2158" s="181"/>
      <c r="J2158" s="146">
        <v>7699.9</v>
      </c>
    </row>
    <row r="2159" spans="1:10" x14ac:dyDescent="0.25">
      <c r="A2159" s="182" t="s">
        <v>2880</v>
      </c>
      <c r="B2159" s="182"/>
      <c r="C2159" s="182"/>
      <c r="D2159" s="182"/>
      <c r="E2159" s="182"/>
      <c r="F2159" s="182"/>
      <c r="G2159" s="182"/>
      <c r="H2159" s="182"/>
      <c r="I2159" s="182"/>
      <c r="J2159" s="182"/>
    </row>
    <row r="2160" spans="1:10" ht="13.5" thickBot="1" x14ac:dyDescent="0.3">
      <c r="A2160" s="183" t="s">
        <v>2893</v>
      </c>
      <c r="B2160" s="183"/>
      <c r="C2160" s="183"/>
      <c r="D2160" s="183"/>
      <c r="E2160" s="183"/>
      <c r="F2160" s="183"/>
      <c r="G2160" s="183"/>
      <c r="H2160" s="183"/>
      <c r="I2160" s="183"/>
      <c r="J2160" s="183"/>
    </row>
    <row r="2161" spans="1:10" ht="13.5" thickTop="1" x14ac:dyDescent="0.25">
      <c r="A2161" s="147"/>
      <c r="B2161" s="147"/>
      <c r="C2161" s="147"/>
      <c r="D2161" s="147"/>
      <c r="E2161" s="147"/>
      <c r="F2161" s="147"/>
      <c r="G2161" s="147"/>
      <c r="H2161" s="147"/>
      <c r="I2161" s="147"/>
      <c r="J2161" s="147"/>
    </row>
    <row r="2162" spans="1:10" x14ac:dyDescent="0.25">
      <c r="A2162" s="157" t="s">
        <v>2553</v>
      </c>
      <c r="B2162" s="152" t="s">
        <v>1775</v>
      </c>
      <c r="C2162" s="157" t="s">
        <v>1776</v>
      </c>
      <c r="D2162" s="157" t="s">
        <v>1777</v>
      </c>
      <c r="E2162" s="186" t="s">
        <v>1778</v>
      </c>
      <c r="F2162" s="186"/>
      <c r="G2162" s="153" t="s">
        <v>1779</v>
      </c>
      <c r="H2162" s="152" t="s">
        <v>1780</v>
      </c>
      <c r="I2162" s="152" t="s">
        <v>1781</v>
      </c>
      <c r="J2162" s="152" t="s">
        <v>89</v>
      </c>
    </row>
    <row r="2163" spans="1:10" ht="38.25" x14ac:dyDescent="0.25">
      <c r="A2163" s="158" t="s">
        <v>1461</v>
      </c>
      <c r="B2163" s="138" t="s">
        <v>1702</v>
      </c>
      <c r="C2163" s="158" t="s">
        <v>948</v>
      </c>
      <c r="D2163" s="158" t="s">
        <v>1703</v>
      </c>
      <c r="E2163" s="187" t="s">
        <v>1782</v>
      </c>
      <c r="F2163" s="187"/>
      <c r="G2163" s="139" t="s">
        <v>198</v>
      </c>
      <c r="H2163" s="140">
        <v>1</v>
      </c>
      <c r="I2163" s="141">
        <v>724.4</v>
      </c>
      <c r="J2163" s="141">
        <v>724.4</v>
      </c>
    </row>
    <row r="2164" spans="1:10" ht="38.25" x14ac:dyDescent="0.25">
      <c r="A2164" s="155" t="s">
        <v>950</v>
      </c>
      <c r="B2164" s="148" t="s">
        <v>2551</v>
      </c>
      <c r="C2164" s="155" t="s">
        <v>948</v>
      </c>
      <c r="D2164" s="155" t="s">
        <v>2552</v>
      </c>
      <c r="E2164" s="185" t="s">
        <v>1808</v>
      </c>
      <c r="F2164" s="185"/>
      <c r="G2164" s="149" t="s">
        <v>198</v>
      </c>
      <c r="H2164" s="150">
        <v>1</v>
      </c>
      <c r="I2164" s="151">
        <v>724.4</v>
      </c>
      <c r="J2164" s="151">
        <v>724.4</v>
      </c>
    </row>
    <row r="2165" spans="1:10" x14ac:dyDescent="0.25">
      <c r="A2165" s="156"/>
      <c r="B2165" s="156"/>
      <c r="C2165" s="156"/>
      <c r="D2165" s="156"/>
      <c r="E2165" s="156" t="s">
        <v>1792</v>
      </c>
      <c r="F2165" s="146">
        <v>0</v>
      </c>
      <c r="G2165" s="156" t="s">
        <v>1793</v>
      </c>
      <c r="H2165" s="146">
        <v>0</v>
      </c>
      <c r="I2165" s="156" t="s">
        <v>1794</v>
      </c>
      <c r="J2165" s="146">
        <v>0</v>
      </c>
    </row>
    <row r="2166" spans="1:10" x14ac:dyDescent="0.25">
      <c r="A2166" s="156"/>
      <c r="B2166" s="156"/>
      <c r="C2166" s="156"/>
      <c r="D2166" s="156"/>
      <c r="E2166" s="156" t="s">
        <v>1795</v>
      </c>
      <c r="F2166" s="146">
        <v>0</v>
      </c>
      <c r="G2166" s="156"/>
      <c r="H2166" s="181" t="s">
        <v>1796</v>
      </c>
      <c r="I2166" s="181"/>
      <c r="J2166" s="146">
        <v>724.4</v>
      </c>
    </row>
    <row r="2167" spans="1:10" x14ac:dyDescent="0.25">
      <c r="A2167" s="182" t="s">
        <v>2880</v>
      </c>
      <c r="B2167" s="182"/>
      <c r="C2167" s="182"/>
      <c r="D2167" s="182"/>
      <c r="E2167" s="182"/>
      <c r="F2167" s="182"/>
      <c r="G2167" s="182"/>
      <c r="H2167" s="182"/>
      <c r="I2167" s="182"/>
      <c r="J2167" s="182"/>
    </row>
    <row r="2168" spans="1:10" ht="13.5" thickBot="1" x14ac:dyDescent="0.3">
      <c r="A2168" s="183" t="s">
        <v>2893</v>
      </c>
      <c r="B2168" s="183"/>
      <c r="C2168" s="183"/>
      <c r="D2168" s="183"/>
      <c r="E2168" s="183"/>
      <c r="F2168" s="183"/>
      <c r="G2168" s="183"/>
      <c r="H2168" s="183"/>
      <c r="I2168" s="183"/>
      <c r="J2168" s="183"/>
    </row>
    <row r="2169" spans="1:10" ht="13.5" thickTop="1" x14ac:dyDescent="0.25">
      <c r="A2169" s="147"/>
      <c r="B2169" s="147"/>
      <c r="C2169" s="147"/>
      <c r="D2169" s="147"/>
      <c r="E2169" s="147"/>
      <c r="F2169" s="147"/>
      <c r="G2169" s="147"/>
      <c r="H2169" s="147"/>
      <c r="I2169" s="147"/>
      <c r="J2169" s="147"/>
    </row>
    <row r="2170" spans="1:10" x14ac:dyDescent="0.25">
      <c r="A2170" s="157" t="s">
        <v>2556</v>
      </c>
      <c r="B2170" s="152" t="s">
        <v>1775</v>
      </c>
      <c r="C2170" s="157" t="s">
        <v>1776</v>
      </c>
      <c r="D2170" s="157" t="s">
        <v>1777</v>
      </c>
      <c r="E2170" s="186" t="s">
        <v>1778</v>
      </c>
      <c r="F2170" s="186"/>
      <c r="G2170" s="153" t="s">
        <v>1779</v>
      </c>
      <c r="H2170" s="152" t="s">
        <v>1780</v>
      </c>
      <c r="I2170" s="152" t="s">
        <v>1781</v>
      </c>
      <c r="J2170" s="152" t="s">
        <v>89</v>
      </c>
    </row>
    <row r="2171" spans="1:10" ht="38.25" x14ac:dyDescent="0.25">
      <c r="A2171" s="158" t="s">
        <v>1461</v>
      </c>
      <c r="B2171" s="138" t="s">
        <v>1704</v>
      </c>
      <c r="C2171" s="158" t="s">
        <v>948</v>
      </c>
      <c r="D2171" s="158" t="s">
        <v>1705</v>
      </c>
      <c r="E2171" s="187" t="s">
        <v>1782</v>
      </c>
      <c r="F2171" s="187"/>
      <c r="G2171" s="139" t="s">
        <v>198</v>
      </c>
      <c r="H2171" s="140">
        <v>1</v>
      </c>
      <c r="I2171" s="141">
        <v>10653.84</v>
      </c>
      <c r="J2171" s="141">
        <v>10653.84</v>
      </c>
    </row>
    <row r="2172" spans="1:10" ht="38.25" x14ac:dyDescent="0.25">
      <c r="A2172" s="155" t="s">
        <v>950</v>
      </c>
      <c r="B2172" s="148" t="s">
        <v>2554</v>
      </c>
      <c r="C2172" s="155" t="s">
        <v>948</v>
      </c>
      <c r="D2172" s="155" t="s">
        <v>2555</v>
      </c>
      <c r="E2172" s="185" t="s">
        <v>1808</v>
      </c>
      <c r="F2172" s="185"/>
      <c r="G2172" s="149" t="s">
        <v>198</v>
      </c>
      <c r="H2172" s="150">
        <v>1</v>
      </c>
      <c r="I2172" s="151">
        <v>10653.84</v>
      </c>
      <c r="J2172" s="151">
        <v>10653.84</v>
      </c>
    </row>
    <row r="2173" spans="1:10" x14ac:dyDescent="0.25">
      <c r="A2173" s="156"/>
      <c r="B2173" s="156"/>
      <c r="C2173" s="156"/>
      <c r="D2173" s="156"/>
      <c r="E2173" s="156" t="s">
        <v>1792</v>
      </c>
      <c r="F2173" s="146">
        <v>0</v>
      </c>
      <c r="G2173" s="156" t="s">
        <v>1793</v>
      </c>
      <c r="H2173" s="146">
        <v>0</v>
      </c>
      <c r="I2173" s="156" t="s">
        <v>1794</v>
      </c>
      <c r="J2173" s="146">
        <v>0</v>
      </c>
    </row>
    <row r="2174" spans="1:10" x14ac:dyDescent="0.25">
      <c r="A2174" s="156"/>
      <c r="B2174" s="156"/>
      <c r="C2174" s="156"/>
      <c r="D2174" s="156"/>
      <c r="E2174" s="156" t="s">
        <v>1795</v>
      </c>
      <c r="F2174" s="146">
        <v>0</v>
      </c>
      <c r="G2174" s="156"/>
      <c r="H2174" s="181" t="s">
        <v>1796</v>
      </c>
      <c r="I2174" s="181"/>
      <c r="J2174" s="146">
        <v>10653.84</v>
      </c>
    </row>
    <row r="2175" spans="1:10" x14ac:dyDescent="0.25">
      <c r="A2175" s="182" t="s">
        <v>2880</v>
      </c>
      <c r="B2175" s="182"/>
      <c r="C2175" s="182"/>
      <c r="D2175" s="182"/>
      <c r="E2175" s="182"/>
      <c r="F2175" s="182"/>
      <c r="G2175" s="182"/>
      <c r="H2175" s="182"/>
      <c r="I2175" s="182"/>
      <c r="J2175" s="182"/>
    </row>
    <row r="2176" spans="1:10" ht="13.5" thickBot="1" x14ac:dyDescent="0.3">
      <c r="A2176" s="183" t="s">
        <v>2893</v>
      </c>
      <c r="B2176" s="183"/>
      <c r="C2176" s="183"/>
      <c r="D2176" s="183"/>
      <c r="E2176" s="183"/>
      <c r="F2176" s="183"/>
      <c r="G2176" s="183"/>
      <c r="H2176" s="183"/>
      <c r="I2176" s="183"/>
      <c r="J2176" s="183"/>
    </row>
    <row r="2177" spans="1:10" ht="13.5" thickTop="1" x14ac:dyDescent="0.25">
      <c r="A2177" s="147"/>
      <c r="B2177" s="147"/>
      <c r="C2177" s="147"/>
      <c r="D2177" s="147"/>
      <c r="E2177" s="147"/>
      <c r="F2177" s="147"/>
      <c r="G2177" s="147"/>
      <c r="H2177" s="147"/>
      <c r="I2177" s="147"/>
      <c r="J2177" s="147"/>
    </row>
    <row r="2178" spans="1:10" x14ac:dyDescent="0.25">
      <c r="A2178" s="157" t="s">
        <v>2559</v>
      </c>
      <c r="B2178" s="152" t="s">
        <v>1775</v>
      </c>
      <c r="C2178" s="157" t="s">
        <v>1776</v>
      </c>
      <c r="D2178" s="157" t="s">
        <v>1777</v>
      </c>
      <c r="E2178" s="186" t="s">
        <v>1778</v>
      </c>
      <c r="F2178" s="186"/>
      <c r="G2178" s="153" t="s">
        <v>1779</v>
      </c>
      <c r="H2178" s="152" t="s">
        <v>1780</v>
      </c>
      <c r="I2178" s="152" t="s">
        <v>1781</v>
      </c>
      <c r="J2178" s="152" t="s">
        <v>89</v>
      </c>
    </row>
    <row r="2179" spans="1:10" ht="38.25" x14ac:dyDescent="0.25">
      <c r="A2179" s="158" t="s">
        <v>1461</v>
      </c>
      <c r="B2179" s="138" t="s">
        <v>1706</v>
      </c>
      <c r="C2179" s="158" t="s">
        <v>948</v>
      </c>
      <c r="D2179" s="158" t="s">
        <v>1707</v>
      </c>
      <c r="E2179" s="187" t="s">
        <v>1782</v>
      </c>
      <c r="F2179" s="187"/>
      <c r="G2179" s="139" t="s">
        <v>198</v>
      </c>
      <c r="H2179" s="140">
        <v>1</v>
      </c>
      <c r="I2179" s="141">
        <v>2603.35</v>
      </c>
      <c r="J2179" s="141">
        <v>2603.35</v>
      </c>
    </row>
    <row r="2180" spans="1:10" ht="25.5" x14ac:dyDescent="0.25">
      <c r="A2180" s="155" t="s">
        <v>950</v>
      </c>
      <c r="B2180" s="148" t="s">
        <v>2557</v>
      </c>
      <c r="C2180" s="155" t="s">
        <v>948</v>
      </c>
      <c r="D2180" s="155" t="s">
        <v>2558</v>
      </c>
      <c r="E2180" s="185" t="s">
        <v>1808</v>
      </c>
      <c r="F2180" s="185"/>
      <c r="G2180" s="149" t="s">
        <v>198</v>
      </c>
      <c r="H2180" s="150">
        <v>1</v>
      </c>
      <c r="I2180" s="151">
        <v>2603.35</v>
      </c>
      <c r="J2180" s="151">
        <v>2603.35</v>
      </c>
    </row>
    <row r="2181" spans="1:10" x14ac:dyDescent="0.25">
      <c r="A2181" s="156"/>
      <c r="B2181" s="156"/>
      <c r="C2181" s="156"/>
      <c r="D2181" s="156"/>
      <c r="E2181" s="156" t="s">
        <v>1792</v>
      </c>
      <c r="F2181" s="146">
        <v>0</v>
      </c>
      <c r="G2181" s="156" t="s">
        <v>1793</v>
      </c>
      <c r="H2181" s="146">
        <v>0</v>
      </c>
      <c r="I2181" s="156" t="s">
        <v>1794</v>
      </c>
      <c r="J2181" s="146">
        <v>0</v>
      </c>
    </row>
    <row r="2182" spans="1:10" x14ac:dyDescent="0.25">
      <c r="A2182" s="156"/>
      <c r="B2182" s="156"/>
      <c r="C2182" s="156"/>
      <c r="D2182" s="156"/>
      <c r="E2182" s="156" t="s">
        <v>1795</v>
      </c>
      <c r="F2182" s="146">
        <v>0</v>
      </c>
      <c r="G2182" s="156"/>
      <c r="H2182" s="181" t="s">
        <v>1796</v>
      </c>
      <c r="I2182" s="181"/>
      <c r="J2182" s="146">
        <v>2603.35</v>
      </c>
    </row>
    <row r="2183" spans="1:10" x14ac:dyDescent="0.25">
      <c r="A2183" s="182" t="s">
        <v>2880</v>
      </c>
      <c r="B2183" s="182"/>
      <c r="C2183" s="182"/>
      <c r="D2183" s="182"/>
      <c r="E2183" s="182"/>
      <c r="F2183" s="182"/>
      <c r="G2183" s="182"/>
      <c r="H2183" s="182"/>
      <c r="I2183" s="182"/>
      <c r="J2183" s="182"/>
    </row>
    <row r="2184" spans="1:10" ht="13.5" thickBot="1" x14ac:dyDescent="0.3">
      <c r="A2184" s="183" t="s">
        <v>2893</v>
      </c>
      <c r="B2184" s="183"/>
      <c r="C2184" s="183"/>
      <c r="D2184" s="183"/>
      <c r="E2184" s="183"/>
      <c r="F2184" s="183"/>
      <c r="G2184" s="183"/>
      <c r="H2184" s="183"/>
      <c r="I2184" s="183"/>
      <c r="J2184" s="183"/>
    </row>
    <row r="2185" spans="1:10" ht="13.5" thickTop="1" x14ac:dyDescent="0.25">
      <c r="A2185" s="147"/>
      <c r="B2185" s="147"/>
      <c r="C2185" s="147"/>
      <c r="D2185" s="147"/>
      <c r="E2185" s="147"/>
      <c r="F2185" s="147"/>
      <c r="G2185" s="147"/>
      <c r="H2185" s="147"/>
      <c r="I2185" s="147"/>
      <c r="J2185" s="147"/>
    </row>
    <row r="2186" spans="1:10" x14ac:dyDescent="0.25">
      <c r="A2186" s="157" t="s">
        <v>2562</v>
      </c>
      <c r="B2186" s="152" t="s">
        <v>1775</v>
      </c>
      <c r="C2186" s="157" t="s">
        <v>1776</v>
      </c>
      <c r="D2186" s="157" t="s">
        <v>1777</v>
      </c>
      <c r="E2186" s="186" t="s">
        <v>1778</v>
      </c>
      <c r="F2186" s="186"/>
      <c r="G2186" s="153" t="s">
        <v>1779</v>
      </c>
      <c r="H2186" s="152" t="s">
        <v>1780</v>
      </c>
      <c r="I2186" s="152" t="s">
        <v>1781</v>
      </c>
      <c r="J2186" s="152" t="s">
        <v>89</v>
      </c>
    </row>
    <row r="2187" spans="1:10" ht="38.25" x14ac:dyDescent="0.25">
      <c r="A2187" s="158" t="s">
        <v>1461</v>
      </c>
      <c r="B2187" s="138" t="s">
        <v>1708</v>
      </c>
      <c r="C2187" s="158" t="s">
        <v>948</v>
      </c>
      <c r="D2187" s="158" t="s">
        <v>1709</v>
      </c>
      <c r="E2187" s="187" t="s">
        <v>1782</v>
      </c>
      <c r="F2187" s="187"/>
      <c r="G2187" s="139" t="s">
        <v>198</v>
      </c>
      <c r="H2187" s="140">
        <v>1</v>
      </c>
      <c r="I2187" s="141">
        <v>20672.98</v>
      </c>
      <c r="J2187" s="141">
        <v>20672.98</v>
      </c>
    </row>
    <row r="2188" spans="1:10" ht="38.25" x14ac:dyDescent="0.25">
      <c r="A2188" s="155" t="s">
        <v>950</v>
      </c>
      <c r="B2188" s="148" t="s">
        <v>2560</v>
      </c>
      <c r="C2188" s="155" t="s">
        <v>948</v>
      </c>
      <c r="D2188" s="155" t="s">
        <v>2561</v>
      </c>
      <c r="E2188" s="185" t="s">
        <v>1808</v>
      </c>
      <c r="F2188" s="185"/>
      <c r="G2188" s="149" t="s">
        <v>198</v>
      </c>
      <c r="H2188" s="150">
        <v>1</v>
      </c>
      <c r="I2188" s="151">
        <v>20672.98</v>
      </c>
      <c r="J2188" s="151">
        <v>20672.98</v>
      </c>
    </row>
    <row r="2189" spans="1:10" x14ac:dyDescent="0.25">
      <c r="A2189" s="156"/>
      <c r="B2189" s="156"/>
      <c r="C2189" s="156"/>
      <c r="D2189" s="156"/>
      <c r="E2189" s="156" t="s">
        <v>1792</v>
      </c>
      <c r="F2189" s="146">
        <v>0</v>
      </c>
      <c r="G2189" s="156" t="s">
        <v>1793</v>
      </c>
      <c r="H2189" s="146">
        <v>0</v>
      </c>
      <c r="I2189" s="156" t="s">
        <v>1794</v>
      </c>
      <c r="J2189" s="146">
        <v>0</v>
      </c>
    </row>
    <row r="2190" spans="1:10" x14ac:dyDescent="0.25">
      <c r="A2190" s="156"/>
      <c r="B2190" s="156"/>
      <c r="C2190" s="156"/>
      <c r="D2190" s="156"/>
      <c r="E2190" s="156" t="s">
        <v>1795</v>
      </c>
      <c r="F2190" s="146">
        <v>0</v>
      </c>
      <c r="G2190" s="156"/>
      <c r="H2190" s="181" t="s">
        <v>1796</v>
      </c>
      <c r="I2190" s="181"/>
      <c r="J2190" s="146">
        <v>20672.98</v>
      </c>
    </row>
    <row r="2191" spans="1:10" x14ac:dyDescent="0.25">
      <c r="A2191" s="182" t="s">
        <v>2880</v>
      </c>
      <c r="B2191" s="182"/>
      <c r="C2191" s="182"/>
      <c r="D2191" s="182"/>
      <c r="E2191" s="182"/>
      <c r="F2191" s="182"/>
      <c r="G2191" s="182"/>
      <c r="H2191" s="182"/>
      <c r="I2191" s="182"/>
      <c r="J2191" s="182"/>
    </row>
    <row r="2192" spans="1:10" ht="13.5" thickBot="1" x14ac:dyDescent="0.3">
      <c r="A2192" s="183" t="s">
        <v>2893</v>
      </c>
      <c r="B2192" s="183"/>
      <c r="C2192" s="183"/>
      <c r="D2192" s="183"/>
      <c r="E2192" s="183"/>
      <c r="F2192" s="183"/>
      <c r="G2192" s="183"/>
      <c r="H2192" s="183"/>
      <c r="I2192" s="183"/>
      <c r="J2192" s="183"/>
    </row>
    <row r="2193" spans="1:10" ht="13.5" thickTop="1" x14ac:dyDescent="0.25">
      <c r="A2193" s="147"/>
      <c r="B2193" s="147"/>
      <c r="C2193" s="147"/>
      <c r="D2193" s="147"/>
      <c r="E2193" s="147"/>
      <c r="F2193" s="147"/>
      <c r="G2193" s="147"/>
      <c r="H2193" s="147"/>
      <c r="I2193" s="147"/>
      <c r="J2193" s="147"/>
    </row>
    <row r="2194" spans="1:10" x14ac:dyDescent="0.25">
      <c r="A2194" s="157" t="s">
        <v>2565</v>
      </c>
      <c r="B2194" s="152" t="s">
        <v>1775</v>
      </c>
      <c r="C2194" s="157" t="s">
        <v>1776</v>
      </c>
      <c r="D2194" s="157" t="s">
        <v>1777</v>
      </c>
      <c r="E2194" s="186" t="s">
        <v>1778</v>
      </c>
      <c r="F2194" s="186"/>
      <c r="G2194" s="153" t="s">
        <v>1779</v>
      </c>
      <c r="H2194" s="152" t="s">
        <v>1780</v>
      </c>
      <c r="I2194" s="152" t="s">
        <v>1781</v>
      </c>
      <c r="J2194" s="152" t="s">
        <v>89</v>
      </c>
    </row>
    <row r="2195" spans="1:10" ht="38.25" x14ac:dyDescent="0.25">
      <c r="A2195" s="158" t="s">
        <v>1461</v>
      </c>
      <c r="B2195" s="138" t="s">
        <v>1710</v>
      </c>
      <c r="C2195" s="158" t="s">
        <v>948</v>
      </c>
      <c r="D2195" s="158" t="s">
        <v>1711</v>
      </c>
      <c r="E2195" s="187" t="s">
        <v>1782</v>
      </c>
      <c r="F2195" s="187"/>
      <c r="G2195" s="139" t="s">
        <v>198</v>
      </c>
      <c r="H2195" s="140">
        <v>1</v>
      </c>
      <c r="I2195" s="141">
        <v>7238.95</v>
      </c>
      <c r="J2195" s="141">
        <v>7238.95</v>
      </c>
    </row>
    <row r="2196" spans="1:10" ht="25.5" x14ac:dyDescent="0.25">
      <c r="A2196" s="155" t="s">
        <v>950</v>
      </c>
      <c r="B2196" s="148" t="s">
        <v>2563</v>
      </c>
      <c r="C2196" s="155" t="s">
        <v>948</v>
      </c>
      <c r="D2196" s="155" t="s">
        <v>2564</v>
      </c>
      <c r="E2196" s="185" t="s">
        <v>1808</v>
      </c>
      <c r="F2196" s="185"/>
      <c r="G2196" s="149" t="s">
        <v>198</v>
      </c>
      <c r="H2196" s="150">
        <v>1</v>
      </c>
      <c r="I2196" s="151">
        <v>7238.95</v>
      </c>
      <c r="J2196" s="151">
        <v>7238.95</v>
      </c>
    </row>
    <row r="2197" spans="1:10" x14ac:dyDescent="0.25">
      <c r="A2197" s="156"/>
      <c r="B2197" s="156"/>
      <c r="C2197" s="156"/>
      <c r="D2197" s="156"/>
      <c r="E2197" s="156" t="s">
        <v>1792</v>
      </c>
      <c r="F2197" s="146">
        <v>0</v>
      </c>
      <c r="G2197" s="156" t="s">
        <v>1793</v>
      </c>
      <c r="H2197" s="146">
        <v>0</v>
      </c>
      <c r="I2197" s="156" t="s">
        <v>1794</v>
      </c>
      <c r="J2197" s="146">
        <v>0</v>
      </c>
    </row>
    <row r="2198" spans="1:10" x14ac:dyDescent="0.25">
      <c r="A2198" s="156"/>
      <c r="B2198" s="156"/>
      <c r="C2198" s="156"/>
      <c r="D2198" s="156"/>
      <c r="E2198" s="156" t="s">
        <v>1795</v>
      </c>
      <c r="F2198" s="146">
        <v>0</v>
      </c>
      <c r="G2198" s="156"/>
      <c r="H2198" s="181" t="s">
        <v>1796</v>
      </c>
      <c r="I2198" s="181"/>
      <c r="J2198" s="146">
        <v>7238.95</v>
      </c>
    </row>
    <row r="2199" spans="1:10" x14ac:dyDescent="0.25">
      <c r="A2199" s="182" t="s">
        <v>2880</v>
      </c>
      <c r="B2199" s="182"/>
      <c r="C2199" s="182"/>
      <c r="D2199" s="182"/>
      <c r="E2199" s="182"/>
      <c r="F2199" s="182"/>
      <c r="G2199" s="182"/>
      <c r="H2199" s="182"/>
      <c r="I2199" s="182"/>
      <c r="J2199" s="182"/>
    </row>
    <row r="2200" spans="1:10" ht="13.5" thickBot="1" x14ac:dyDescent="0.3">
      <c r="A2200" s="183" t="s">
        <v>2893</v>
      </c>
      <c r="B2200" s="183"/>
      <c r="C2200" s="183"/>
      <c r="D2200" s="183"/>
      <c r="E2200" s="183"/>
      <c r="F2200" s="183"/>
      <c r="G2200" s="183"/>
      <c r="H2200" s="183"/>
      <c r="I2200" s="183"/>
      <c r="J2200" s="183"/>
    </row>
    <row r="2201" spans="1:10" ht="13.5" thickTop="1" x14ac:dyDescent="0.25">
      <c r="A2201" s="147"/>
      <c r="B2201" s="147"/>
      <c r="C2201" s="147"/>
      <c r="D2201" s="147"/>
      <c r="E2201" s="147"/>
      <c r="F2201" s="147"/>
      <c r="G2201" s="147"/>
      <c r="H2201" s="147"/>
      <c r="I2201" s="147"/>
      <c r="J2201" s="147"/>
    </row>
    <row r="2202" spans="1:10" x14ac:dyDescent="0.25">
      <c r="A2202" s="157" t="s">
        <v>2568</v>
      </c>
      <c r="B2202" s="152" t="s">
        <v>1775</v>
      </c>
      <c r="C2202" s="157" t="s">
        <v>1776</v>
      </c>
      <c r="D2202" s="157" t="s">
        <v>1777</v>
      </c>
      <c r="E2202" s="186" t="s">
        <v>1778</v>
      </c>
      <c r="F2202" s="186"/>
      <c r="G2202" s="153" t="s">
        <v>1779</v>
      </c>
      <c r="H2202" s="152" t="s">
        <v>1780</v>
      </c>
      <c r="I2202" s="152" t="s">
        <v>1781</v>
      </c>
      <c r="J2202" s="152" t="s">
        <v>89</v>
      </c>
    </row>
    <row r="2203" spans="1:10" ht="38.25" x14ac:dyDescent="0.25">
      <c r="A2203" s="158" t="s">
        <v>1461</v>
      </c>
      <c r="B2203" s="138" t="s">
        <v>1712</v>
      </c>
      <c r="C2203" s="158" t="s">
        <v>948</v>
      </c>
      <c r="D2203" s="158" t="s">
        <v>1713</v>
      </c>
      <c r="E2203" s="187" t="s">
        <v>1782</v>
      </c>
      <c r="F2203" s="187"/>
      <c r="G2203" s="139" t="s">
        <v>198</v>
      </c>
      <c r="H2203" s="140">
        <v>1</v>
      </c>
      <c r="I2203" s="141">
        <v>1625.59</v>
      </c>
      <c r="J2203" s="141">
        <v>1625.59</v>
      </c>
    </row>
    <row r="2204" spans="1:10" ht="25.5" x14ac:dyDescent="0.25">
      <c r="A2204" s="155" t="s">
        <v>950</v>
      </c>
      <c r="B2204" s="148" t="s">
        <v>2566</v>
      </c>
      <c r="C2204" s="155" t="s">
        <v>948</v>
      </c>
      <c r="D2204" s="155" t="s">
        <v>2567</v>
      </c>
      <c r="E2204" s="185" t="s">
        <v>1808</v>
      </c>
      <c r="F2204" s="185"/>
      <c r="G2204" s="149" t="s">
        <v>198</v>
      </c>
      <c r="H2204" s="150">
        <v>1</v>
      </c>
      <c r="I2204" s="151">
        <v>1625.59</v>
      </c>
      <c r="J2204" s="151">
        <v>1625.59</v>
      </c>
    </row>
    <row r="2205" spans="1:10" x14ac:dyDescent="0.25">
      <c r="A2205" s="156"/>
      <c r="B2205" s="156"/>
      <c r="C2205" s="156"/>
      <c r="D2205" s="156"/>
      <c r="E2205" s="156" t="s">
        <v>1792</v>
      </c>
      <c r="F2205" s="146">
        <v>0</v>
      </c>
      <c r="G2205" s="156" t="s">
        <v>1793</v>
      </c>
      <c r="H2205" s="146">
        <v>0</v>
      </c>
      <c r="I2205" s="156" t="s">
        <v>1794</v>
      </c>
      <c r="J2205" s="146">
        <v>0</v>
      </c>
    </row>
    <row r="2206" spans="1:10" x14ac:dyDescent="0.25">
      <c r="A2206" s="156"/>
      <c r="B2206" s="156"/>
      <c r="C2206" s="156"/>
      <c r="D2206" s="156"/>
      <c r="E2206" s="156" t="s">
        <v>1795</v>
      </c>
      <c r="F2206" s="146">
        <v>0</v>
      </c>
      <c r="G2206" s="156"/>
      <c r="H2206" s="181" t="s">
        <v>1796</v>
      </c>
      <c r="I2206" s="181"/>
      <c r="J2206" s="146">
        <v>1625.59</v>
      </c>
    </row>
    <row r="2207" spans="1:10" x14ac:dyDescent="0.25">
      <c r="A2207" s="182" t="s">
        <v>2880</v>
      </c>
      <c r="B2207" s="182"/>
      <c r="C2207" s="182"/>
      <c r="D2207" s="182"/>
      <c r="E2207" s="182"/>
      <c r="F2207" s="182"/>
      <c r="G2207" s="182"/>
      <c r="H2207" s="182"/>
      <c r="I2207" s="182"/>
      <c r="J2207" s="182"/>
    </row>
    <row r="2208" spans="1:10" ht="13.5" thickBot="1" x14ac:dyDescent="0.3">
      <c r="A2208" s="183" t="s">
        <v>2893</v>
      </c>
      <c r="B2208" s="183"/>
      <c r="C2208" s="183"/>
      <c r="D2208" s="183"/>
      <c r="E2208" s="183"/>
      <c r="F2208" s="183"/>
      <c r="G2208" s="183"/>
      <c r="H2208" s="183"/>
      <c r="I2208" s="183"/>
      <c r="J2208" s="183"/>
    </row>
    <row r="2209" spans="1:10" ht="13.5" thickTop="1" x14ac:dyDescent="0.25">
      <c r="A2209" s="147"/>
      <c r="B2209" s="147"/>
      <c r="C2209" s="147"/>
      <c r="D2209" s="147"/>
      <c r="E2209" s="147"/>
      <c r="F2209" s="147"/>
      <c r="G2209" s="147"/>
      <c r="H2209" s="147"/>
      <c r="I2209" s="147"/>
      <c r="J2209" s="147"/>
    </row>
    <row r="2210" spans="1:10" x14ac:dyDescent="0.25">
      <c r="A2210" s="157" t="s">
        <v>2937</v>
      </c>
      <c r="B2210" s="152" t="s">
        <v>1775</v>
      </c>
      <c r="C2210" s="157" t="s">
        <v>1776</v>
      </c>
      <c r="D2210" s="157" t="s">
        <v>1777</v>
      </c>
      <c r="E2210" s="186" t="s">
        <v>1778</v>
      </c>
      <c r="F2210" s="186"/>
      <c r="G2210" s="153" t="s">
        <v>1779</v>
      </c>
      <c r="H2210" s="152" t="s">
        <v>1780</v>
      </c>
      <c r="I2210" s="152" t="s">
        <v>1781</v>
      </c>
      <c r="J2210" s="152" t="s">
        <v>89</v>
      </c>
    </row>
    <row r="2211" spans="1:10" ht="38.25" x14ac:dyDescent="0.25">
      <c r="A2211" s="158" t="s">
        <v>1461</v>
      </c>
      <c r="B2211" s="138" t="s">
        <v>1714</v>
      </c>
      <c r="C2211" s="158" t="s">
        <v>948</v>
      </c>
      <c r="D2211" s="158" t="s">
        <v>1715</v>
      </c>
      <c r="E2211" s="187" t="s">
        <v>1782</v>
      </c>
      <c r="F2211" s="187"/>
      <c r="G2211" s="139" t="s">
        <v>198</v>
      </c>
      <c r="H2211" s="140">
        <v>1</v>
      </c>
      <c r="I2211" s="141">
        <v>657.22</v>
      </c>
      <c r="J2211" s="141">
        <v>657.22</v>
      </c>
    </row>
    <row r="2212" spans="1:10" ht="38.25" x14ac:dyDescent="0.25">
      <c r="A2212" s="155" t="s">
        <v>950</v>
      </c>
      <c r="B2212" s="148" t="s">
        <v>2569</v>
      </c>
      <c r="C2212" s="155" t="s">
        <v>948</v>
      </c>
      <c r="D2212" s="155" t="s">
        <v>2570</v>
      </c>
      <c r="E2212" s="185" t="s">
        <v>1808</v>
      </c>
      <c r="F2212" s="185"/>
      <c r="G2212" s="149" t="s">
        <v>198</v>
      </c>
      <c r="H2212" s="150">
        <v>1</v>
      </c>
      <c r="I2212" s="151">
        <v>657.22</v>
      </c>
      <c r="J2212" s="151">
        <v>657.22</v>
      </c>
    </row>
    <row r="2213" spans="1:10" x14ac:dyDescent="0.25">
      <c r="A2213" s="156"/>
      <c r="B2213" s="156"/>
      <c r="C2213" s="156"/>
      <c r="D2213" s="156"/>
      <c r="E2213" s="156" t="s">
        <v>1792</v>
      </c>
      <c r="F2213" s="146">
        <v>0</v>
      </c>
      <c r="G2213" s="156" t="s">
        <v>1793</v>
      </c>
      <c r="H2213" s="146">
        <v>0</v>
      </c>
      <c r="I2213" s="156" t="s">
        <v>1794</v>
      </c>
      <c r="J2213" s="146">
        <v>0</v>
      </c>
    </row>
    <row r="2214" spans="1:10" x14ac:dyDescent="0.25">
      <c r="A2214" s="156"/>
      <c r="B2214" s="156"/>
      <c r="C2214" s="156"/>
      <c r="D2214" s="156"/>
      <c r="E2214" s="156" t="s">
        <v>1795</v>
      </c>
      <c r="F2214" s="146">
        <v>0</v>
      </c>
      <c r="G2214" s="156"/>
      <c r="H2214" s="181" t="s">
        <v>1796</v>
      </c>
      <c r="I2214" s="181"/>
      <c r="J2214" s="146">
        <v>657.22</v>
      </c>
    </row>
    <row r="2215" spans="1:10" x14ac:dyDescent="0.25">
      <c r="A2215" s="182" t="s">
        <v>2880</v>
      </c>
      <c r="B2215" s="182"/>
      <c r="C2215" s="182"/>
      <c r="D2215" s="182"/>
      <c r="E2215" s="182"/>
      <c r="F2215" s="182"/>
      <c r="G2215" s="182"/>
      <c r="H2215" s="182"/>
      <c r="I2215" s="182"/>
      <c r="J2215" s="182"/>
    </row>
    <row r="2216" spans="1:10" ht="13.5" thickBot="1" x14ac:dyDescent="0.3">
      <c r="A2216" s="183" t="s">
        <v>2893</v>
      </c>
      <c r="B2216" s="183"/>
      <c r="C2216" s="183"/>
      <c r="D2216" s="183"/>
      <c r="E2216" s="183"/>
      <c r="F2216" s="183"/>
      <c r="G2216" s="183"/>
      <c r="H2216" s="183"/>
      <c r="I2216" s="183"/>
      <c r="J2216" s="183"/>
    </row>
    <row r="2217" spans="1:10" ht="13.5" thickTop="1" x14ac:dyDescent="0.25">
      <c r="A2217" s="147"/>
      <c r="B2217" s="147"/>
      <c r="C2217" s="147"/>
      <c r="D2217" s="147"/>
      <c r="E2217" s="147"/>
      <c r="F2217" s="147"/>
      <c r="G2217" s="147"/>
      <c r="H2217" s="147"/>
      <c r="I2217" s="147"/>
      <c r="J2217" s="147"/>
    </row>
    <row r="2218" spans="1:10" x14ac:dyDescent="0.25">
      <c r="A2218" s="157" t="s">
        <v>2571</v>
      </c>
      <c r="B2218" s="152" t="s">
        <v>1775</v>
      </c>
      <c r="C2218" s="157" t="s">
        <v>1776</v>
      </c>
      <c r="D2218" s="157" t="s">
        <v>1777</v>
      </c>
      <c r="E2218" s="186" t="s">
        <v>1778</v>
      </c>
      <c r="F2218" s="186"/>
      <c r="G2218" s="153" t="s">
        <v>1779</v>
      </c>
      <c r="H2218" s="152" t="s">
        <v>1780</v>
      </c>
      <c r="I2218" s="152" t="s">
        <v>1781</v>
      </c>
      <c r="J2218" s="152" t="s">
        <v>89</v>
      </c>
    </row>
    <row r="2219" spans="1:10" ht="102" x14ac:dyDescent="0.25">
      <c r="A2219" s="158" t="s">
        <v>1461</v>
      </c>
      <c r="B2219" s="138" t="s">
        <v>1716</v>
      </c>
      <c r="C2219" s="158" t="s">
        <v>948</v>
      </c>
      <c r="D2219" s="158" t="s">
        <v>1717</v>
      </c>
      <c r="E2219" s="187" t="s">
        <v>1782</v>
      </c>
      <c r="F2219" s="187"/>
      <c r="G2219" s="139" t="s">
        <v>198</v>
      </c>
      <c r="H2219" s="140">
        <v>1</v>
      </c>
      <c r="I2219" s="141">
        <v>153807</v>
      </c>
      <c r="J2219" s="141">
        <v>153807</v>
      </c>
    </row>
    <row r="2220" spans="1:10" ht="102" x14ac:dyDescent="0.25">
      <c r="A2220" s="155" t="s">
        <v>950</v>
      </c>
      <c r="B2220" s="148" t="s">
        <v>2572</v>
      </c>
      <c r="C2220" s="155" t="s">
        <v>948</v>
      </c>
      <c r="D2220" s="155" t="s">
        <v>1717</v>
      </c>
      <c r="E2220" s="185" t="s">
        <v>2129</v>
      </c>
      <c r="F2220" s="185"/>
      <c r="G2220" s="149" t="s">
        <v>198</v>
      </c>
      <c r="H2220" s="150">
        <v>1</v>
      </c>
      <c r="I2220" s="151">
        <v>153807</v>
      </c>
      <c r="J2220" s="151">
        <v>153807</v>
      </c>
    </row>
    <row r="2221" spans="1:10" x14ac:dyDescent="0.25">
      <c r="A2221" s="156"/>
      <c r="B2221" s="156"/>
      <c r="C2221" s="156"/>
      <c r="D2221" s="156"/>
      <c r="E2221" s="156" t="s">
        <v>1792</v>
      </c>
      <c r="F2221" s="146">
        <v>0</v>
      </c>
      <c r="G2221" s="156" t="s">
        <v>1793</v>
      </c>
      <c r="H2221" s="146">
        <v>0</v>
      </c>
      <c r="I2221" s="156" t="s">
        <v>1794</v>
      </c>
      <c r="J2221" s="146">
        <v>0</v>
      </c>
    </row>
    <row r="2222" spans="1:10" x14ac:dyDescent="0.25">
      <c r="A2222" s="156"/>
      <c r="B2222" s="156"/>
      <c r="C2222" s="156"/>
      <c r="D2222" s="156"/>
      <c r="E2222" s="156" t="s">
        <v>1795</v>
      </c>
      <c r="F2222" s="146">
        <v>0</v>
      </c>
      <c r="G2222" s="156"/>
      <c r="H2222" s="181" t="s">
        <v>1796</v>
      </c>
      <c r="I2222" s="181"/>
      <c r="J2222" s="146">
        <v>153807</v>
      </c>
    </row>
    <row r="2223" spans="1:10" x14ac:dyDescent="0.25">
      <c r="A2223" s="182" t="s">
        <v>2880</v>
      </c>
      <c r="B2223" s="182"/>
      <c r="C2223" s="182"/>
      <c r="D2223" s="182"/>
      <c r="E2223" s="182"/>
      <c r="F2223" s="182"/>
      <c r="G2223" s="182"/>
      <c r="H2223" s="182"/>
      <c r="I2223" s="182"/>
      <c r="J2223" s="182"/>
    </row>
    <row r="2224" spans="1:10" ht="30.75" customHeight="1" thickBot="1" x14ac:dyDescent="0.3">
      <c r="A2224" s="183" t="s">
        <v>2894</v>
      </c>
      <c r="B2224" s="183"/>
      <c r="C2224" s="183"/>
      <c r="D2224" s="183"/>
      <c r="E2224" s="183"/>
      <c r="F2224" s="183"/>
      <c r="G2224" s="183"/>
      <c r="H2224" s="183"/>
      <c r="I2224" s="183"/>
      <c r="J2224" s="183"/>
    </row>
    <row r="2225" spans="1:10" ht="13.5" thickTop="1" x14ac:dyDescent="0.25">
      <c r="A2225" s="147"/>
      <c r="B2225" s="147"/>
      <c r="C2225" s="147"/>
      <c r="D2225" s="147"/>
      <c r="E2225" s="147"/>
      <c r="F2225" s="147"/>
      <c r="G2225" s="147"/>
      <c r="H2225" s="147"/>
      <c r="I2225" s="147"/>
      <c r="J2225" s="147"/>
    </row>
    <row r="2226" spans="1:10" x14ac:dyDescent="0.25">
      <c r="A2226" s="157" t="s">
        <v>2573</v>
      </c>
      <c r="B2226" s="152" t="s">
        <v>1775</v>
      </c>
      <c r="C2226" s="157" t="s">
        <v>1776</v>
      </c>
      <c r="D2226" s="157" t="s">
        <v>1777</v>
      </c>
      <c r="E2226" s="186" t="s">
        <v>1778</v>
      </c>
      <c r="F2226" s="186"/>
      <c r="G2226" s="153" t="s">
        <v>1779</v>
      </c>
      <c r="H2226" s="152" t="s">
        <v>1780</v>
      </c>
      <c r="I2226" s="152" t="s">
        <v>1781</v>
      </c>
      <c r="J2226" s="152" t="s">
        <v>89</v>
      </c>
    </row>
    <row r="2227" spans="1:10" ht="51" x14ac:dyDescent="0.25">
      <c r="A2227" s="158" t="s">
        <v>1461</v>
      </c>
      <c r="B2227" s="138" t="s">
        <v>1268</v>
      </c>
      <c r="C2227" s="158" t="s">
        <v>948</v>
      </c>
      <c r="D2227" s="158" t="s">
        <v>1202</v>
      </c>
      <c r="E2227" s="187" t="s">
        <v>1782</v>
      </c>
      <c r="F2227" s="187"/>
      <c r="G2227" s="139" t="s">
        <v>198</v>
      </c>
      <c r="H2227" s="140">
        <v>1</v>
      </c>
      <c r="I2227" s="141">
        <v>1909717.87</v>
      </c>
      <c r="J2227" s="141">
        <v>1909717.87</v>
      </c>
    </row>
    <row r="2228" spans="1:10" ht="51" x14ac:dyDescent="0.25">
      <c r="A2228" s="155" t="s">
        <v>950</v>
      </c>
      <c r="B2228" s="148" t="s">
        <v>1474</v>
      </c>
      <c r="C2228" s="155" t="s">
        <v>948</v>
      </c>
      <c r="D2228" s="155" t="s">
        <v>1202</v>
      </c>
      <c r="E2228" s="185" t="s">
        <v>1808</v>
      </c>
      <c r="F2228" s="185"/>
      <c r="G2228" s="149" t="s">
        <v>198</v>
      </c>
      <c r="H2228" s="150">
        <v>1</v>
      </c>
      <c r="I2228" s="151">
        <v>1909717.87</v>
      </c>
      <c r="J2228" s="151">
        <v>1909717.87</v>
      </c>
    </row>
    <row r="2229" spans="1:10" x14ac:dyDescent="0.25">
      <c r="A2229" s="156"/>
      <c r="B2229" s="156"/>
      <c r="C2229" s="156"/>
      <c r="D2229" s="156"/>
      <c r="E2229" s="156" t="s">
        <v>1792</v>
      </c>
      <c r="F2229" s="146">
        <v>0</v>
      </c>
      <c r="G2229" s="156" t="s">
        <v>1793</v>
      </c>
      <c r="H2229" s="146">
        <v>0</v>
      </c>
      <c r="I2229" s="156" t="s">
        <v>1794</v>
      </c>
      <c r="J2229" s="146">
        <v>0</v>
      </c>
    </row>
    <row r="2230" spans="1:10" x14ac:dyDescent="0.25">
      <c r="A2230" s="156"/>
      <c r="B2230" s="156"/>
      <c r="C2230" s="156"/>
      <c r="D2230" s="156"/>
      <c r="E2230" s="156" t="s">
        <v>1795</v>
      </c>
      <c r="F2230" s="146">
        <v>0</v>
      </c>
      <c r="G2230" s="156"/>
      <c r="H2230" s="181" t="s">
        <v>1796</v>
      </c>
      <c r="I2230" s="181"/>
      <c r="J2230" s="146">
        <v>1909717.87</v>
      </c>
    </row>
    <row r="2231" spans="1:10" x14ac:dyDescent="0.25">
      <c r="A2231" s="182" t="s">
        <v>2880</v>
      </c>
      <c r="B2231" s="182"/>
      <c r="C2231" s="182"/>
      <c r="D2231" s="182"/>
      <c r="E2231" s="182"/>
      <c r="F2231" s="182"/>
      <c r="G2231" s="182"/>
      <c r="H2231" s="182"/>
      <c r="I2231" s="182"/>
      <c r="J2231" s="182"/>
    </row>
    <row r="2232" spans="1:10" ht="27" customHeight="1" thickBot="1" x14ac:dyDescent="0.3">
      <c r="A2232" s="183" t="s">
        <v>2895</v>
      </c>
      <c r="B2232" s="183"/>
      <c r="C2232" s="183"/>
      <c r="D2232" s="183"/>
      <c r="E2232" s="183"/>
      <c r="F2232" s="183"/>
      <c r="G2232" s="183"/>
      <c r="H2232" s="183"/>
      <c r="I2232" s="183"/>
      <c r="J2232" s="183"/>
    </row>
    <row r="2233" spans="1:10" ht="13.5" thickTop="1" x14ac:dyDescent="0.25">
      <c r="A2233" s="147"/>
      <c r="B2233" s="147"/>
      <c r="C2233" s="147"/>
      <c r="D2233" s="147"/>
      <c r="E2233" s="147"/>
      <c r="F2233" s="147"/>
      <c r="G2233" s="147"/>
      <c r="H2233" s="147"/>
      <c r="I2233" s="147"/>
      <c r="J2233" s="147"/>
    </row>
    <row r="2234" spans="1:10" x14ac:dyDescent="0.25">
      <c r="A2234" s="157" t="s">
        <v>2948</v>
      </c>
      <c r="B2234" s="152" t="s">
        <v>1775</v>
      </c>
      <c r="C2234" s="157" t="s">
        <v>1776</v>
      </c>
      <c r="D2234" s="157" t="s">
        <v>1777</v>
      </c>
      <c r="E2234" s="186" t="s">
        <v>1778</v>
      </c>
      <c r="F2234" s="186"/>
      <c r="G2234" s="153" t="s">
        <v>1779</v>
      </c>
      <c r="H2234" s="152" t="s">
        <v>1780</v>
      </c>
      <c r="I2234" s="152" t="s">
        <v>1781</v>
      </c>
      <c r="J2234" s="152" t="s">
        <v>89</v>
      </c>
    </row>
    <row r="2235" spans="1:10" ht="38.25" x14ac:dyDescent="0.25">
      <c r="A2235" s="158" t="s">
        <v>1461</v>
      </c>
      <c r="B2235" s="138" t="s">
        <v>2943</v>
      </c>
      <c r="C2235" s="158" t="s">
        <v>948</v>
      </c>
      <c r="D2235" s="158" t="s">
        <v>2944</v>
      </c>
      <c r="E2235" s="187" t="s">
        <v>1782</v>
      </c>
      <c r="F2235" s="187"/>
      <c r="G2235" s="139" t="s">
        <v>198</v>
      </c>
      <c r="H2235" s="140">
        <v>1</v>
      </c>
      <c r="I2235" s="141">
        <v>16144.7</v>
      </c>
      <c r="J2235" s="141">
        <v>16144.7</v>
      </c>
    </row>
    <row r="2236" spans="1:10" ht="25.5" x14ac:dyDescent="0.25">
      <c r="A2236" s="155" t="s">
        <v>950</v>
      </c>
      <c r="B2236" s="148" t="s">
        <v>2949</v>
      </c>
      <c r="C2236" s="155" t="s">
        <v>948</v>
      </c>
      <c r="D2236" s="155" t="s">
        <v>2950</v>
      </c>
      <c r="E2236" s="185" t="s">
        <v>1808</v>
      </c>
      <c r="F2236" s="185"/>
      <c r="G2236" s="149" t="s">
        <v>198</v>
      </c>
      <c r="H2236" s="150">
        <v>1</v>
      </c>
      <c r="I2236" s="151">
        <v>16144.7</v>
      </c>
      <c r="J2236" s="151">
        <v>16144.7</v>
      </c>
    </row>
    <row r="2237" spans="1:10" x14ac:dyDescent="0.25">
      <c r="A2237" s="156"/>
      <c r="B2237" s="156"/>
      <c r="C2237" s="156"/>
      <c r="D2237" s="156"/>
      <c r="E2237" s="156" t="s">
        <v>1792</v>
      </c>
      <c r="F2237" s="146">
        <v>0</v>
      </c>
      <c r="G2237" s="156" t="s">
        <v>1793</v>
      </c>
      <c r="H2237" s="146">
        <v>0</v>
      </c>
      <c r="I2237" s="156" t="s">
        <v>1794</v>
      </c>
      <c r="J2237" s="146">
        <v>0</v>
      </c>
    </row>
    <row r="2238" spans="1:10" x14ac:dyDescent="0.25">
      <c r="A2238" s="156"/>
      <c r="B2238" s="156"/>
      <c r="C2238" s="156"/>
      <c r="D2238" s="156"/>
      <c r="E2238" s="156" t="s">
        <v>1795</v>
      </c>
      <c r="F2238" s="146">
        <v>0</v>
      </c>
      <c r="G2238" s="156"/>
      <c r="H2238" s="181" t="s">
        <v>1796</v>
      </c>
      <c r="I2238" s="181"/>
      <c r="J2238" s="146">
        <v>16144.7</v>
      </c>
    </row>
    <row r="2239" spans="1:10" x14ac:dyDescent="0.25">
      <c r="A2239" s="182" t="s">
        <v>2880</v>
      </c>
      <c r="B2239" s="182"/>
      <c r="C2239" s="182"/>
      <c r="D2239" s="182"/>
      <c r="E2239" s="182"/>
      <c r="F2239" s="182"/>
      <c r="G2239" s="182"/>
      <c r="H2239" s="182"/>
      <c r="I2239" s="182"/>
      <c r="J2239" s="182"/>
    </row>
    <row r="2240" spans="1:10" ht="27.75" customHeight="1" thickBot="1" x14ac:dyDescent="0.3">
      <c r="A2240" s="183" t="s">
        <v>2954</v>
      </c>
      <c r="B2240" s="183"/>
      <c r="C2240" s="183"/>
      <c r="D2240" s="183"/>
      <c r="E2240" s="183"/>
      <c r="F2240" s="183"/>
      <c r="G2240" s="183"/>
      <c r="H2240" s="183"/>
      <c r="I2240" s="183"/>
      <c r="J2240" s="183"/>
    </row>
    <row r="2241" spans="1:10" ht="13.5" thickTop="1" x14ac:dyDescent="0.25">
      <c r="A2241" s="147"/>
      <c r="B2241" s="147"/>
      <c r="C2241" s="147"/>
      <c r="D2241" s="147"/>
      <c r="E2241" s="147"/>
      <c r="F2241" s="147"/>
      <c r="G2241" s="147"/>
      <c r="H2241" s="147"/>
      <c r="I2241" s="147"/>
      <c r="J2241" s="147"/>
    </row>
    <row r="2242" spans="1:10" x14ac:dyDescent="0.25">
      <c r="A2242" s="157" t="s">
        <v>2574</v>
      </c>
      <c r="B2242" s="152" t="s">
        <v>1775</v>
      </c>
      <c r="C2242" s="157" t="s">
        <v>1776</v>
      </c>
      <c r="D2242" s="157" t="s">
        <v>1777</v>
      </c>
      <c r="E2242" s="186" t="s">
        <v>1778</v>
      </c>
      <c r="F2242" s="186"/>
      <c r="G2242" s="153" t="s">
        <v>1779</v>
      </c>
      <c r="H2242" s="152" t="s">
        <v>1780</v>
      </c>
      <c r="I2242" s="152" t="s">
        <v>1781</v>
      </c>
      <c r="J2242" s="152" t="s">
        <v>89</v>
      </c>
    </row>
    <row r="2243" spans="1:10" ht="38.25" x14ac:dyDescent="0.25">
      <c r="A2243" s="158" t="s">
        <v>1461</v>
      </c>
      <c r="B2243" s="138" t="s">
        <v>1269</v>
      </c>
      <c r="C2243" s="158" t="s">
        <v>765</v>
      </c>
      <c r="D2243" s="158" t="s">
        <v>764</v>
      </c>
      <c r="E2243" s="187">
        <v>2204</v>
      </c>
      <c r="F2243" s="187"/>
      <c r="G2243" s="139" t="s">
        <v>951</v>
      </c>
      <c r="H2243" s="140">
        <v>1</v>
      </c>
      <c r="I2243" s="141">
        <v>1820.51</v>
      </c>
      <c r="J2243" s="141">
        <v>1820.51</v>
      </c>
    </row>
    <row r="2244" spans="1:10" ht="25.5" x14ac:dyDescent="0.25">
      <c r="A2244" s="155" t="s">
        <v>950</v>
      </c>
      <c r="B2244" s="148" t="s">
        <v>1048</v>
      </c>
      <c r="C2244" s="155" t="s">
        <v>765</v>
      </c>
      <c r="D2244" s="155" t="s">
        <v>1049</v>
      </c>
      <c r="E2244" s="185" t="s">
        <v>2575</v>
      </c>
      <c r="F2244" s="185"/>
      <c r="G2244" s="149" t="s">
        <v>65</v>
      </c>
      <c r="H2244" s="150">
        <v>7</v>
      </c>
      <c r="I2244" s="151">
        <v>10.48</v>
      </c>
      <c r="J2244" s="151">
        <v>73.36</v>
      </c>
    </row>
    <row r="2245" spans="1:10" ht="25.5" x14ac:dyDescent="0.25">
      <c r="A2245" s="155" t="s">
        <v>950</v>
      </c>
      <c r="B2245" s="148" t="s">
        <v>1050</v>
      </c>
      <c r="C2245" s="155" t="s">
        <v>765</v>
      </c>
      <c r="D2245" s="155" t="s">
        <v>1051</v>
      </c>
      <c r="E2245" s="185" t="s">
        <v>1808</v>
      </c>
      <c r="F2245" s="185"/>
      <c r="G2245" s="149" t="s">
        <v>951</v>
      </c>
      <c r="H2245" s="150">
        <v>1.05</v>
      </c>
      <c r="I2245" s="151">
        <v>1663.96</v>
      </c>
      <c r="J2245" s="151">
        <v>1747.15</v>
      </c>
    </row>
    <row r="2246" spans="1:10" x14ac:dyDescent="0.25">
      <c r="A2246" s="156"/>
      <c r="B2246" s="156"/>
      <c r="C2246" s="156"/>
      <c r="D2246" s="156"/>
      <c r="E2246" s="156" t="s">
        <v>1792</v>
      </c>
      <c r="F2246" s="146">
        <v>73.36</v>
      </c>
      <c r="G2246" s="156" t="s">
        <v>1793</v>
      </c>
      <c r="H2246" s="146">
        <v>0</v>
      </c>
      <c r="I2246" s="156" t="s">
        <v>1794</v>
      </c>
      <c r="J2246" s="146">
        <v>73.36</v>
      </c>
    </row>
    <row r="2247" spans="1:10" ht="13.5" thickBot="1" x14ac:dyDescent="0.3">
      <c r="A2247" s="156"/>
      <c r="B2247" s="156"/>
      <c r="C2247" s="156"/>
      <c r="D2247" s="156"/>
      <c r="E2247" s="156" t="s">
        <v>1795</v>
      </c>
      <c r="F2247" s="146">
        <v>0</v>
      </c>
      <c r="G2247" s="156"/>
      <c r="H2247" s="181" t="s">
        <v>1796</v>
      </c>
      <c r="I2247" s="181"/>
      <c r="J2247" s="146">
        <v>1820.51</v>
      </c>
    </row>
    <row r="2248" spans="1:10" ht="13.5" thickTop="1" x14ac:dyDescent="0.25">
      <c r="A2248" s="147"/>
      <c r="B2248" s="147"/>
      <c r="C2248" s="147"/>
      <c r="D2248" s="147"/>
      <c r="E2248" s="147"/>
      <c r="F2248" s="147"/>
      <c r="G2248" s="147"/>
      <c r="H2248" s="147"/>
      <c r="I2248" s="147"/>
      <c r="J2248" s="147"/>
    </row>
    <row r="2249" spans="1:10" x14ac:dyDescent="0.25">
      <c r="A2249" s="157" t="s">
        <v>2576</v>
      </c>
      <c r="B2249" s="152" t="s">
        <v>1775</v>
      </c>
      <c r="C2249" s="157" t="s">
        <v>1776</v>
      </c>
      <c r="D2249" s="157" t="s">
        <v>1777</v>
      </c>
      <c r="E2249" s="186" t="s">
        <v>1778</v>
      </c>
      <c r="F2249" s="186"/>
      <c r="G2249" s="153" t="s">
        <v>1779</v>
      </c>
      <c r="H2249" s="152" t="s">
        <v>1780</v>
      </c>
      <c r="I2249" s="152" t="s">
        <v>1781</v>
      </c>
      <c r="J2249" s="152" t="s">
        <v>89</v>
      </c>
    </row>
    <row r="2250" spans="1:10" ht="38.25" x14ac:dyDescent="0.25">
      <c r="A2250" s="158" t="s">
        <v>1461</v>
      </c>
      <c r="B2250" s="138" t="s">
        <v>1053</v>
      </c>
      <c r="C2250" s="158" t="s">
        <v>948</v>
      </c>
      <c r="D2250" s="158" t="s">
        <v>1054</v>
      </c>
      <c r="E2250" s="187" t="s">
        <v>1883</v>
      </c>
      <c r="F2250" s="187"/>
      <c r="G2250" s="139" t="s">
        <v>951</v>
      </c>
      <c r="H2250" s="140">
        <v>1</v>
      </c>
      <c r="I2250" s="141">
        <v>375.02</v>
      </c>
      <c r="J2250" s="141">
        <v>375.02</v>
      </c>
    </row>
    <row r="2251" spans="1:10" ht="25.5" x14ac:dyDescent="0.25">
      <c r="A2251" s="154" t="s">
        <v>949</v>
      </c>
      <c r="B2251" s="142" t="s">
        <v>1827</v>
      </c>
      <c r="C2251" s="154" t="s">
        <v>8</v>
      </c>
      <c r="D2251" s="154" t="s">
        <v>66</v>
      </c>
      <c r="E2251" s="188" t="s">
        <v>1784</v>
      </c>
      <c r="F2251" s="188"/>
      <c r="G2251" s="143" t="s">
        <v>65</v>
      </c>
      <c r="H2251" s="144">
        <v>2.5</v>
      </c>
      <c r="I2251" s="145">
        <v>16.829999999999998</v>
      </c>
      <c r="J2251" s="145">
        <v>42.07</v>
      </c>
    </row>
    <row r="2252" spans="1:10" ht="38.25" x14ac:dyDescent="0.25">
      <c r="A2252" s="155" t="s">
        <v>950</v>
      </c>
      <c r="B2252" s="148" t="s">
        <v>2577</v>
      </c>
      <c r="C2252" s="155" t="s">
        <v>8</v>
      </c>
      <c r="D2252" s="155" t="s">
        <v>615</v>
      </c>
      <c r="E2252" s="185" t="s">
        <v>1808</v>
      </c>
      <c r="F2252" s="185"/>
      <c r="G2252" s="149" t="s">
        <v>951</v>
      </c>
      <c r="H2252" s="150">
        <v>1.2</v>
      </c>
      <c r="I2252" s="151">
        <v>277.45999999999998</v>
      </c>
      <c r="J2252" s="151">
        <v>332.95</v>
      </c>
    </row>
    <row r="2253" spans="1:10" x14ac:dyDescent="0.25">
      <c r="A2253" s="156"/>
      <c r="B2253" s="156"/>
      <c r="C2253" s="156"/>
      <c r="D2253" s="156"/>
      <c r="E2253" s="156" t="s">
        <v>1792</v>
      </c>
      <c r="F2253" s="146">
        <v>30.12</v>
      </c>
      <c r="G2253" s="156" t="s">
        <v>1793</v>
      </c>
      <c r="H2253" s="146">
        <v>0</v>
      </c>
      <c r="I2253" s="156" t="s">
        <v>1794</v>
      </c>
      <c r="J2253" s="146">
        <v>30.12</v>
      </c>
    </row>
    <row r="2254" spans="1:10" x14ac:dyDescent="0.25">
      <c r="A2254" s="156"/>
      <c r="B2254" s="156"/>
      <c r="C2254" s="156"/>
      <c r="D2254" s="156"/>
      <c r="E2254" s="156" t="s">
        <v>1795</v>
      </c>
      <c r="F2254" s="146">
        <v>0</v>
      </c>
      <c r="G2254" s="156"/>
      <c r="H2254" s="181" t="s">
        <v>1796</v>
      </c>
      <c r="I2254" s="181"/>
      <c r="J2254" s="146">
        <v>375.02</v>
      </c>
    </row>
    <row r="2255" spans="1:10" x14ac:dyDescent="0.25">
      <c r="A2255" s="182" t="s">
        <v>2880</v>
      </c>
      <c r="B2255" s="182"/>
      <c r="C2255" s="182"/>
      <c r="D2255" s="182"/>
      <c r="E2255" s="182"/>
      <c r="F2255" s="182"/>
      <c r="G2255" s="182"/>
      <c r="H2255" s="182"/>
      <c r="I2255" s="182"/>
      <c r="J2255" s="182"/>
    </row>
    <row r="2256" spans="1:10" ht="13.5" thickBot="1" x14ac:dyDescent="0.3">
      <c r="A2256" s="183" t="s">
        <v>2896</v>
      </c>
      <c r="B2256" s="183"/>
      <c r="C2256" s="183"/>
      <c r="D2256" s="183"/>
      <c r="E2256" s="183"/>
      <c r="F2256" s="183"/>
      <c r="G2256" s="183"/>
      <c r="H2256" s="183"/>
      <c r="I2256" s="183"/>
      <c r="J2256" s="183"/>
    </row>
    <row r="2257" spans="1:10" ht="13.5" thickTop="1" x14ac:dyDescent="0.25">
      <c r="A2257" s="147"/>
      <c r="B2257" s="147"/>
      <c r="C2257" s="147"/>
      <c r="D2257" s="147"/>
      <c r="E2257" s="147"/>
      <c r="F2257" s="147"/>
      <c r="G2257" s="147"/>
      <c r="H2257" s="147"/>
      <c r="I2257" s="147"/>
      <c r="J2257" s="147"/>
    </row>
    <row r="2258" spans="1:10" x14ac:dyDescent="0.25">
      <c r="A2258" s="157" t="s">
        <v>2578</v>
      </c>
      <c r="B2258" s="152" t="s">
        <v>1775</v>
      </c>
      <c r="C2258" s="157" t="s">
        <v>1776</v>
      </c>
      <c r="D2258" s="157" t="s">
        <v>1777</v>
      </c>
      <c r="E2258" s="186" t="s">
        <v>1778</v>
      </c>
      <c r="F2258" s="186"/>
      <c r="G2258" s="153" t="s">
        <v>1779</v>
      </c>
      <c r="H2258" s="152" t="s">
        <v>1780</v>
      </c>
      <c r="I2258" s="152" t="s">
        <v>1781</v>
      </c>
      <c r="J2258" s="152" t="s">
        <v>89</v>
      </c>
    </row>
    <row r="2259" spans="1:10" ht="38.25" x14ac:dyDescent="0.25">
      <c r="A2259" s="158" t="s">
        <v>1461</v>
      </c>
      <c r="B2259" s="138" t="s">
        <v>1270</v>
      </c>
      <c r="C2259" s="158" t="s">
        <v>948</v>
      </c>
      <c r="D2259" s="158" t="s">
        <v>1203</v>
      </c>
      <c r="E2259" s="187" t="s">
        <v>1782</v>
      </c>
      <c r="F2259" s="187"/>
      <c r="G2259" s="139" t="s">
        <v>198</v>
      </c>
      <c r="H2259" s="140">
        <v>1</v>
      </c>
      <c r="I2259" s="141">
        <v>924303.75</v>
      </c>
      <c r="J2259" s="141">
        <v>924303.75</v>
      </c>
    </row>
    <row r="2260" spans="1:10" ht="38.25" x14ac:dyDescent="0.25">
      <c r="A2260" s="155" t="s">
        <v>950</v>
      </c>
      <c r="B2260" s="148" t="s">
        <v>1475</v>
      </c>
      <c r="C2260" s="155" t="s">
        <v>948</v>
      </c>
      <c r="D2260" s="155" t="s">
        <v>1052</v>
      </c>
      <c r="E2260" s="185" t="s">
        <v>1808</v>
      </c>
      <c r="F2260" s="185"/>
      <c r="G2260" s="149" t="s">
        <v>198</v>
      </c>
      <c r="H2260" s="150">
        <v>1</v>
      </c>
      <c r="I2260" s="151">
        <v>924303.75</v>
      </c>
      <c r="J2260" s="151">
        <v>924303.75</v>
      </c>
    </row>
    <row r="2261" spans="1:10" x14ac:dyDescent="0.25">
      <c r="A2261" s="156"/>
      <c r="B2261" s="156"/>
      <c r="C2261" s="156"/>
      <c r="D2261" s="156"/>
      <c r="E2261" s="156" t="s">
        <v>1792</v>
      </c>
      <c r="F2261" s="146">
        <v>0</v>
      </c>
      <c r="G2261" s="156" t="s">
        <v>1793</v>
      </c>
      <c r="H2261" s="146">
        <v>0</v>
      </c>
      <c r="I2261" s="156" t="s">
        <v>1794</v>
      </c>
      <c r="J2261" s="146">
        <v>0</v>
      </c>
    </row>
    <row r="2262" spans="1:10" x14ac:dyDescent="0.25">
      <c r="A2262" s="156"/>
      <c r="B2262" s="156"/>
      <c r="C2262" s="156"/>
      <c r="D2262" s="156"/>
      <c r="E2262" s="156" t="s">
        <v>1795</v>
      </c>
      <c r="F2262" s="146">
        <v>0</v>
      </c>
      <c r="G2262" s="156"/>
      <c r="H2262" s="181" t="s">
        <v>1796</v>
      </c>
      <c r="I2262" s="181"/>
      <c r="J2262" s="146">
        <v>924303.75</v>
      </c>
    </row>
    <row r="2263" spans="1:10" x14ac:dyDescent="0.25">
      <c r="A2263" s="182" t="s">
        <v>2880</v>
      </c>
      <c r="B2263" s="182"/>
      <c r="C2263" s="182"/>
      <c r="D2263" s="182"/>
      <c r="E2263" s="182"/>
      <c r="F2263" s="182"/>
      <c r="G2263" s="182"/>
      <c r="H2263" s="182"/>
      <c r="I2263" s="182"/>
      <c r="J2263" s="182"/>
    </row>
    <row r="2264" spans="1:10" ht="31.5" customHeight="1" thickBot="1" x14ac:dyDescent="0.3">
      <c r="A2264" s="183" t="s">
        <v>2895</v>
      </c>
      <c r="B2264" s="183"/>
      <c r="C2264" s="183"/>
      <c r="D2264" s="183"/>
      <c r="E2264" s="183"/>
      <c r="F2264" s="183"/>
      <c r="G2264" s="183"/>
      <c r="H2264" s="183"/>
      <c r="I2264" s="183"/>
      <c r="J2264" s="183"/>
    </row>
    <row r="2265" spans="1:10" ht="13.5" thickTop="1" x14ac:dyDescent="0.25">
      <c r="A2265" s="147"/>
      <c r="B2265" s="147"/>
      <c r="C2265" s="147"/>
      <c r="D2265" s="147"/>
      <c r="E2265" s="147"/>
      <c r="F2265" s="147"/>
      <c r="G2265" s="147"/>
      <c r="H2265" s="147"/>
      <c r="I2265" s="147"/>
      <c r="J2265" s="147"/>
    </row>
    <row r="2266" spans="1:10" x14ac:dyDescent="0.25">
      <c r="A2266" s="157" t="s">
        <v>2579</v>
      </c>
      <c r="B2266" s="152" t="s">
        <v>1775</v>
      </c>
      <c r="C2266" s="157" t="s">
        <v>1776</v>
      </c>
      <c r="D2266" s="157" t="s">
        <v>1777</v>
      </c>
      <c r="E2266" s="186" t="s">
        <v>1778</v>
      </c>
      <c r="F2266" s="186"/>
      <c r="G2266" s="153" t="s">
        <v>1779</v>
      </c>
      <c r="H2266" s="152" t="s">
        <v>1780</v>
      </c>
      <c r="I2266" s="152" t="s">
        <v>1781</v>
      </c>
      <c r="J2266" s="152" t="s">
        <v>89</v>
      </c>
    </row>
    <row r="2267" spans="1:10" ht="63.75" x14ac:dyDescent="0.25">
      <c r="A2267" s="158" t="s">
        <v>1461</v>
      </c>
      <c r="B2267" s="138" t="s">
        <v>1719</v>
      </c>
      <c r="C2267" s="158" t="s">
        <v>948</v>
      </c>
      <c r="D2267" s="158" t="s">
        <v>1720</v>
      </c>
      <c r="E2267" s="187" t="s">
        <v>1860</v>
      </c>
      <c r="F2267" s="187"/>
      <c r="G2267" s="139" t="s">
        <v>951</v>
      </c>
      <c r="H2267" s="140">
        <v>1</v>
      </c>
      <c r="I2267" s="141">
        <v>269.35000000000002</v>
      </c>
      <c r="J2267" s="141">
        <v>269.35000000000002</v>
      </c>
    </row>
    <row r="2268" spans="1:10" ht="25.5" x14ac:dyDescent="0.25">
      <c r="A2268" s="154" t="s">
        <v>949</v>
      </c>
      <c r="B2268" s="142" t="s">
        <v>1827</v>
      </c>
      <c r="C2268" s="154" t="s">
        <v>8</v>
      </c>
      <c r="D2268" s="154" t="s">
        <v>66</v>
      </c>
      <c r="E2268" s="188" t="s">
        <v>1784</v>
      </c>
      <c r="F2268" s="188"/>
      <c r="G2268" s="143" t="s">
        <v>65</v>
      </c>
      <c r="H2268" s="144">
        <v>10.516</v>
      </c>
      <c r="I2268" s="145">
        <v>16.829999999999998</v>
      </c>
      <c r="J2268" s="145">
        <v>176.98</v>
      </c>
    </row>
    <row r="2269" spans="1:10" ht="25.5" x14ac:dyDescent="0.25">
      <c r="A2269" s="154" t="s">
        <v>949</v>
      </c>
      <c r="B2269" s="142" t="s">
        <v>2084</v>
      </c>
      <c r="C2269" s="154" t="s">
        <v>8</v>
      </c>
      <c r="D2269" s="154" t="s">
        <v>183</v>
      </c>
      <c r="E2269" s="188" t="s">
        <v>1784</v>
      </c>
      <c r="F2269" s="188"/>
      <c r="G2269" s="143" t="s">
        <v>65</v>
      </c>
      <c r="H2269" s="144">
        <v>2.1640000000000001</v>
      </c>
      <c r="I2269" s="145">
        <v>21.1</v>
      </c>
      <c r="J2269" s="145">
        <v>45.66</v>
      </c>
    </row>
    <row r="2270" spans="1:10" ht="38.25" x14ac:dyDescent="0.25">
      <c r="A2270" s="155" t="s">
        <v>950</v>
      </c>
      <c r="B2270" s="148" t="s">
        <v>2516</v>
      </c>
      <c r="C2270" s="155" t="s">
        <v>8</v>
      </c>
      <c r="D2270" s="155" t="s">
        <v>493</v>
      </c>
      <c r="E2270" s="185" t="s">
        <v>1808</v>
      </c>
      <c r="F2270" s="185"/>
      <c r="G2270" s="149" t="s">
        <v>951</v>
      </c>
      <c r="H2270" s="150">
        <v>1.119</v>
      </c>
      <c r="I2270" s="151">
        <v>41.75</v>
      </c>
      <c r="J2270" s="151">
        <v>46.71</v>
      </c>
    </row>
    <row r="2271" spans="1:10" x14ac:dyDescent="0.25">
      <c r="A2271" s="156"/>
      <c r="B2271" s="156"/>
      <c r="C2271" s="156"/>
      <c r="D2271" s="156"/>
      <c r="E2271" s="156" t="s">
        <v>1792</v>
      </c>
      <c r="F2271" s="146">
        <v>161.76</v>
      </c>
      <c r="G2271" s="156" t="s">
        <v>1793</v>
      </c>
      <c r="H2271" s="146">
        <v>0</v>
      </c>
      <c r="I2271" s="156" t="s">
        <v>1794</v>
      </c>
      <c r="J2271" s="146">
        <v>161.76</v>
      </c>
    </row>
    <row r="2272" spans="1:10" x14ac:dyDescent="0.25">
      <c r="A2272" s="156"/>
      <c r="B2272" s="156"/>
      <c r="C2272" s="156"/>
      <c r="D2272" s="156"/>
      <c r="E2272" s="156" t="s">
        <v>1795</v>
      </c>
      <c r="F2272" s="146">
        <v>0</v>
      </c>
      <c r="G2272" s="156"/>
      <c r="H2272" s="181" t="s">
        <v>1796</v>
      </c>
      <c r="I2272" s="181"/>
      <c r="J2272" s="146">
        <v>269.35000000000002</v>
      </c>
    </row>
    <row r="2273" spans="1:10" x14ac:dyDescent="0.25">
      <c r="A2273" s="182" t="s">
        <v>2880</v>
      </c>
      <c r="B2273" s="182"/>
      <c r="C2273" s="182"/>
      <c r="D2273" s="182"/>
      <c r="E2273" s="182"/>
      <c r="F2273" s="182"/>
      <c r="G2273" s="182"/>
      <c r="H2273" s="182"/>
      <c r="I2273" s="182"/>
      <c r="J2273" s="182"/>
    </row>
    <row r="2274" spans="1:10" ht="13.5" thickBot="1" x14ac:dyDescent="0.3">
      <c r="A2274" s="183" t="s">
        <v>2897</v>
      </c>
      <c r="B2274" s="183"/>
      <c r="C2274" s="183"/>
      <c r="D2274" s="183"/>
      <c r="E2274" s="183"/>
      <c r="F2274" s="183"/>
      <c r="G2274" s="183"/>
      <c r="H2274" s="183"/>
      <c r="I2274" s="183"/>
      <c r="J2274" s="183"/>
    </row>
    <row r="2275" spans="1:10" ht="13.5" thickTop="1" x14ac:dyDescent="0.25">
      <c r="A2275" s="147"/>
      <c r="B2275" s="147"/>
      <c r="C2275" s="147"/>
      <c r="D2275" s="147"/>
      <c r="E2275" s="147"/>
      <c r="F2275" s="147"/>
      <c r="G2275" s="147"/>
      <c r="H2275" s="147"/>
      <c r="I2275" s="147"/>
      <c r="J2275" s="147"/>
    </row>
    <row r="2276" spans="1:10" x14ac:dyDescent="0.25">
      <c r="A2276" s="157" t="s">
        <v>2580</v>
      </c>
      <c r="B2276" s="152" t="s">
        <v>1775</v>
      </c>
      <c r="C2276" s="157" t="s">
        <v>1776</v>
      </c>
      <c r="D2276" s="157" t="s">
        <v>1777</v>
      </c>
      <c r="E2276" s="186" t="s">
        <v>1778</v>
      </c>
      <c r="F2276" s="186"/>
      <c r="G2276" s="153" t="s">
        <v>1779</v>
      </c>
      <c r="H2276" s="152" t="s">
        <v>1780</v>
      </c>
      <c r="I2276" s="152" t="s">
        <v>1781</v>
      </c>
      <c r="J2276" s="152" t="s">
        <v>89</v>
      </c>
    </row>
    <row r="2277" spans="1:10" ht="51" x14ac:dyDescent="0.25">
      <c r="A2277" s="158" t="s">
        <v>1461</v>
      </c>
      <c r="B2277" s="138" t="s">
        <v>1271</v>
      </c>
      <c r="C2277" s="158" t="s">
        <v>948</v>
      </c>
      <c r="D2277" s="158" t="s">
        <v>1204</v>
      </c>
      <c r="E2277" s="187" t="s">
        <v>1782</v>
      </c>
      <c r="F2277" s="187"/>
      <c r="G2277" s="139" t="s">
        <v>198</v>
      </c>
      <c r="H2277" s="140">
        <v>1</v>
      </c>
      <c r="I2277" s="141">
        <v>87840.33</v>
      </c>
      <c r="J2277" s="141">
        <v>87840.33</v>
      </c>
    </row>
    <row r="2278" spans="1:10" ht="51" x14ac:dyDescent="0.25">
      <c r="A2278" s="155" t="s">
        <v>950</v>
      </c>
      <c r="B2278" s="148" t="s">
        <v>1476</v>
      </c>
      <c r="C2278" s="155" t="s">
        <v>948</v>
      </c>
      <c r="D2278" s="155" t="s">
        <v>1204</v>
      </c>
      <c r="E2278" s="185" t="s">
        <v>1808</v>
      </c>
      <c r="F2278" s="185"/>
      <c r="G2278" s="149" t="s">
        <v>198</v>
      </c>
      <c r="H2278" s="150">
        <v>1</v>
      </c>
      <c r="I2278" s="151">
        <v>87840.33</v>
      </c>
      <c r="J2278" s="151">
        <v>87840.33</v>
      </c>
    </row>
    <row r="2279" spans="1:10" x14ac:dyDescent="0.25">
      <c r="A2279" s="156"/>
      <c r="B2279" s="156"/>
      <c r="C2279" s="156"/>
      <c r="D2279" s="156"/>
      <c r="E2279" s="156" t="s">
        <v>1792</v>
      </c>
      <c r="F2279" s="146">
        <v>0</v>
      </c>
      <c r="G2279" s="156" t="s">
        <v>1793</v>
      </c>
      <c r="H2279" s="146">
        <v>0</v>
      </c>
      <c r="I2279" s="156" t="s">
        <v>1794</v>
      </c>
      <c r="J2279" s="146">
        <v>0</v>
      </c>
    </row>
    <row r="2280" spans="1:10" x14ac:dyDescent="0.25">
      <c r="A2280" s="156"/>
      <c r="B2280" s="156"/>
      <c r="C2280" s="156"/>
      <c r="D2280" s="156"/>
      <c r="E2280" s="156" t="s">
        <v>1795</v>
      </c>
      <c r="F2280" s="146">
        <v>0</v>
      </c>
      <c r="G2280" s="156"/>
      <c r="H2280" s="181" t="s">
        <v>1796</v>
      </c>
      <c r="I2280" s="181"/>
      <c r="J2280" s="146">
        <v>87840.33</v>
      </c>
    </row>
    <row r="2281" spans="1:10" x14ac:dyDescent="0.25">
      <c r="A2281" s="182" t="s">
        <v>2880</v>
      </c>
      <c r="B2281" s="182"/>
      <c r="C2281" s="182"/>
      <c r="D2281" s="182"/>
      <c r="E2281" s="182"/>
      <c r="F2281" s="182"/>
      <c r="G2281" s="182"/>
      <c r="H2281" s="182"/>
      <c r="I2281" s="182"/>
      <c r="J2281" s="182"/>
    </row>
    <row r="2282" spans="1:10" ht="27" customHeight="1" thickBot="1" x14ac:dyDescent="0.3">
      <c r="A2282" s="183" t="s">
        <v>2895</v>
      </c>
      <c r="B2282" s="183"/>
      <c r="C2282" s="183"/>
      <c r="D2282" s="183"/>
      <c r="E2282" s="183"/>
      <c r="F2282" s="183"/>
      <c r="G2282" s="183"/>
      <c r="H2282" s="183"/>
      <c r="I2282" s="183"/>
      <c r="J2282" s="183"/>
    </row>
    <row r="2283" spans="1:10" ht="13.5" thickTop="1" x14ac:dyDescent="0.25">
      <c r="A2283" s="147"/>
      <c r="B2283" s="147"/>
      <c r="C2283" s="147"/>
      <c r="D2283" s="147"/>
      <c r="E2283" s="147"/>
      <c r="F2283" s="147"/>
      <c r="G2283" s="147"/>
      <c r="H2283" s="147"/>
      <c r="I2283" s="147"/>
      <c r="J2283" s="147"/>
    </row>
    <row r="2284" spans="1:10" x14ac:dyDescent="0.25">
      <c r="A2284" s="157" t="s">
        <v>2581</v>
      </c>
      <c r="B2284" s="152" t="s">
        <v>1775</v>
      </c>
      <c r="C2284" s="157" t="s">
        <v>1776</v>
      </c>
      <c r="D2284" s="157" t="s">
        <v>1777</v>
      </c>
      <c r="E2284" s="186" t="s">
        <v>1778</v>
      </c>
      <c r="F2284" s="186"/>
      <c r="G2284" s="153" t="s">
        <v>1779</v>
      </c>
      <c r="H2284" s="152" t="s">
        <v>1780</v>
      </c>
      <c r="I2284" s="152" t="s">
        <v>1781</v>
      </c>
      <c r="J2284" s="152" t="s">
        <v>89</v>
      </c>
    </row>
    <row r="2285" spans="1:10" ht="51" x14ac:dyDescent="0.25">
      <c r="A2285" s="158" t="s">
        <v>1461</v>
      </c>
      <c r="B2285" s="138" t="s">
        <v>1272</v>
      </c>
      <c r="C2285" s="158" t="s">
        <v>948</v>
      </c>
      <c r="D2285" s="158" t="s">
        <v>1478</v>
      </c>
      <c r="E2285" s="187" t="s">
        <v>1782</v>
      </c>
      <c r="F2285" s="187"/>
      <c r="G2285" s="139" t="s">
        <v>198</v>
      </c>
      <c r="H2285" s="140">
        <v>1</v>
      </c>
      <c r="I2285" s="141">
        <v>798463.23</v>
      </c>
      <c r="J2285" s="141">
        <v>798463.23</v>
      </c>
    </row>
    <row r="2286" spans="1:10" ht="38.25" x14ac:dyDescent="0.25">
      <c r="A2286" s="155" t="s">
        <v>950</v>
      </c>
      <c r="B2286" s="148" t="s">
        <v>1477</v>
      </c>
      <c r="C2286" s="155" t="s">
        <v>948</v>
      </c>
      <c r="D2286" s="155" t="s">
        <v>1478</v>
      </c>
      <c r="E2286" s="185" t="s">
        <v>1808</v>
      </c>
      <c r="F2286" s="185"/>
      <c r="G2286" s="149" t="s">
        <v>198</v>
      </c>
      <c r="H2286" s="150">
        <v>1</v>
      </c>
      <c r="I2286" s="151">
        <v>798463.23</v>
      </c>
      <c r="J2286" s="151">
        <v>798463.23</v>
      </c>
    </row>
    <row r="2287" spans="1:10" x14ac:dyDescent="0.25">
      <c r="A2287" s="156"/>
      <c r="B2287" s="156"/>
      <c r="C2287" s="156"/>
      <c r="D2287" s="156"/>
      <c r="E2287" s="156" t="s">
        <v>1792</v>
      </c>
      <c r="F2287" s="146">
        <v>0</v>
      </c>
      <c r="G2287" s="156" t="s">
        <v>1793</v>
      </c>
      <c r="H2287" s="146">
        <v>0</v>
      </c>
      <c r="I2287" s="156" t="s">
        <v>1794</v>
      </c>
      <c r="J2287" s="146">
        <v>0</v>
      </c>
    </row>
    <row r="2288" spans="1:10" x14ac:dyDescent="0.25">
      <c r="A2288" s="156"/>
      <c r="B2288" s="156"/>
      <c r="C2288" s="156"/>
      <c r="D2288" s="156"/>
      <c r="E2288" s="156" t="s">
        <v>1795</v>
      </c>
      <c r="F2288" s="146">
        <v>0</v>
      </c>
      <c r="G2288" s="156"/>
      <c r="H2288" s="181" t="s">
        <v>1796</v>
      </c>
      <c r="I2288" s="181"/>
      <c r="J2288" s="146">
        <v>798463.23</v>
      </c>
    </row>
    <row r="2289" spans="1:10" x14ac:dyDescent="0.25">
      <c r="A2289" s="182" t="s">
        <v>2880</v>
      </c>
      <c r="B2289" s="182"/>
      <c r="C2289" s="182"/>
      <c r="D2289" s="182"/>
      <c r="E2289" s="182"/>
      <c r="F2289" s="182"/>
      <c r="G2289" s="182"/>
      <c r="H2289" s="182"/>
      <c r="I2289" s="182"/>
      <c r="J2289" s="182"/>
    </row>
    <row r="2290" spans="1:10" ht="30" customHeight="1" thickBot="1" x14ac:dyDescent="0.3">
      <c r="A2290" s="183" t="s">
        <v>2895</v>
      </c>
      <c r="B2290" s="183"/>
      <c r="C2290" s="183"/>
      <c r="D2290" s="183"/>
      <c r="E2290" s="183"/>
      <c r="F2290" s="183"/>
      <c r="G2290" s="183"/>
      <c r="H2290" s="183"/>
      <c r="I2290" s="183"/>
      <c r="J2290" s="183"/>
    </row>
    <row r="2291" spans="1:10" ht="13.5" thickTop="1" x14ac:dyDescent="0.25">
      <c r="A2291" s="147"/>
      <c r="B2291" s="147"/>
      <c r="C2291" s="147"/>
      <c r="D2291" s="147"/>
      <c r="E2291" s="147"/>
      <c r="F2291" s="147"/>
      <c r="G2291" s="147"/>
      <c r="H2291" s="147"/>
      <c r="I2291" s="147"/>
      <c r="J2291" s="147"/>
    </row>
    <row r="2292" spans="1:10" x14ac:dyDescent="0.25">
      <c r="A2292" s="157" t="s">
        <v>2951</v>
      </c>
      <c r="B2292" s="152" t="s">
        <v>1775</v>
      </c>
      <c r="C2292" s="157" t="s">
        <v>1776</v>
      </c>
      <c r="D2292" s="157" t="s">
        <v>1777</v>
      </c>
      <c r="E2292" s="186" t="s">
        <v>1778</v>
      </c>
      <c r="F2292" s="186"/>
      <c r="G2292" s="153" t="s">
        <v>1779</v>
      </c>
      <c r="H2292" s="152" t="s">
        <v>1780</v>
      </c>
      <c r="I2292" s="152" t="s">
        <v>1781</v>
      </c>
      <c r="J2292" s="152" t="s">
        <v>89</v>
      </c>
    </row>
    <row r="2293" spans="1:10" ht="38.25" x14ac:dyDescent="0.25">
      <c r="A2293" s="158" t="s">
        <v>1461</v>
      </c>
      <c r="B2293" s="138" t="s">
        <v>2945</v>
      </c>
      <c r="C2293" s="158" t="s">
        <v>948</v>
      </c>
      <c r="D2293" s="158" t="s">
        <v>2946</v>
      </c>
      <c r="E2293" s="187" t="s">
        <v>1782</v>
      </c>
      <c r="F2293" s="187"/>
      <c r="G2293" s="139" t="s">
        <v>198</v>
      </c>
      <c r="H2293" s="140">
        <v>1</v>
      </c>
      <c r="I2293" s="141">
        <v>21368</v>
      </c>
      <c r="J2293" s="141">
        <v>21368</v>
      </c>
    </row>
    <row r="2294" spans="1:10" ht="38.25" x14ac:dyDescent="0.25">
      <c r="A2294" s="155" t="s">
        <v>950</v>
      </c>
      <c r="B2294" s="148" t="s">
        <v>2952</v>
      </c>
      <c r="C2294" s="155" t="s">
        <v>948</v>
      </c>
      <c r="D2294" s="155" t="s">
        <v>2953</v>
      </c>
      <c r="E2294" s="185" t="s">
        <v>1808</v>
      </c>
      <c r="F2294" s="185"/>
      <c r="G2294" s="149" t="s">
        <v>198</v>
      </c>
      <c r="H2294" s="150">
        <v>1</v>
      </c>
      <c r="I2294" s="151">
        <v>21368</v>
      </c>
      <c r="J2294" s="151">
        <v>21368</v>
      </c>
    </row>
    <row r="2295" spans="1:10" x14ac:dyDescent="0.25">
      <c r="A2295" s="156"/>
      <c r="B2295" s="156"/>
      <c r="C2295" s="156"/>
      <c r="D2295" s="156"/>
      <c r="E2295" s="156" t="s">
        <v>1792</v>
      </c>
      <c r="F2295" s="146">
        <v>0</v>
      </c>
      <c r="G2295" s="156" t="s">
        <v>1793</v>
      </c>
      <c r="H2295" s="146">
        <v>0</v>
      </c>
      <c r="I2295" s="156" t="s">
        <v>1794</v>
      </c>
      <c r="J2295" s="146">
        <v>0</v>
      </c>
    </row>
    <row r="2296" spans="1:10" x14ac:dyDescent="0.25">
      <c r="A2296" s="156"/>
      <c r="B2296" s="156"/>
      <c r="C2296" s="156"/>
      <c r="D2296" s="156"/>
      <c r="E2296" s="156" t="s">
        <v>1795</v>
      </c>
      <c r="F2296" s="146">
        <v>0</v>
      </c>
      <c r="G2296" s="156"/>
      <c r="H2296" s="181" t="s">
        <v>1796</v>
      </c>
      <c r="I2296" s="181"/>
      <c r="J2296" s="146">
        <v>21368</v>
      </c>
    </row>
    <row r="2297" spans="1:10" x14ac:dyDescent="0.25">
      <c r="A2297" s="182" t="s">
        <v>2880</v>
      </c>
      <c r="B2297" s="182"/>
      <c r="C2297" s="182"/>
      <c r="D2297" s="182"/>
      <c r="E2297" s="182"/>
      <c r="F2297" s="182"/>
      <c r="G2297" s="182"/>
      <c r="H2297" s="182"/>
      <c r="I2297" s="182"/>
      <c r="J2297" s="182"/>
    </row>
    <row r="2298" spans="1:10" ht="25.5" customHeight="1" thickBot="1" x14ac:dyDescent="0.3">
      <c r="A2298" s="183" t="s">
        <v>2954</v>
      </c>
      <c r="B2298" s="183"/>
      <c r="C2298" s="183"/>
      <c r="D2298" s="183"/>
      <c r="E2298" s="183"/>
      <c r="F2298" s="183"/>
      <c r="G2298" s="183"/>
      <c r="H2298" s="183"/>
      <c r="I2298" s="183"/>
      <c r="J2298" s="183"/>
    </row>
    <row r="2299" spans="1:10" ht="13.5" thickTop="1" x14ac:dyDescent="0.25">
      <c r="A2299" s="147"/>
      <c r="B2299" s="147"/>
      <c r="C2299" s="147"/>
      <c r="D2299" s="147"/>
      <c r="E2299" s="147"/>
      <c r="F2299" s="147"/>
      <c r="G2299" s="147"/>
      <c r="H2299" s="147"/>
      <c r="I2299" s="147"/>
      <c r="J2299" s="147"/>
    </row>
    <row r="2300" spans="1:10" x14ac:dyDescent="0.25">
      <c r="A2300" s="157" t="s">
        <v>2582</v>
      </c>
      <c r="B2300" s="152" t="s">
        <v>1775</v>
      </c>
      <c r="C2300" s="157" t="s">
        <v>1776</v>
      </c>
      <c r="D2300" s="157" t="s">
        <v>1777</v>
      </c>
      <c r="E2300" s="186" t="s">
        <v>1778</v>
      </c>
      <c r="F2300" s="186"/>
      <c r="G2300" s="153" t="s">
        <v>1779</v>
      </c>
      <c r="H2300" s="152" t="s">
        <v>1780</v>
      </c>
      <c r="I2300" s="152" t="s">
        <v>1781</v>
      </c>
      <c r="J2300" s="152" t="s">
        <v>89</v>
      </c>
    </row>
    <row r="2301" spans="1:10" ht="76.5" x14ac:dyDescent="0.25">
      <c r="A2301" s="158" t="s">
        <v>1461</v>
      </c>
      <c r="B2301" s="138" t="s">
        <v>1273</v>
      </c>
      <c r="C2301" s="158" t="s">
        <v>948</v>
      </c>
      <c r="D2301" s="158" t="s">
        <v>1055</v>
      </c>
      <c r="E2301" s="187" t="s">
        <v>1782</v>
      </c>
      <c r="F2301" s="187"/>
      <c r="G2301" s="139" t="s">
        <v>198</v>
      </c>
      <c r="H2301" s="140">
        <v>1</v>
      </c>
      <c r="I2301" s="141">
        <v>220380.9</v>
      </c>
      <c r="J2301" s="141">
        <v>220380.9</v>
      </c>
    </row>
    <row r="2302" spans="1:10" ht="63.75" x14ac:dyDescent="0.25">
      <c r="A2302" s="155" t="s">
        <v>950</v>
      </c>
      <c r="B2302" s="148" t="s">
        <v>1479</v>
      </c>
      <c r="C2302" s="155" t="s">
        <v>948</v>
      </c>
      <c r="D2302" s="155" t="s">
        <v>1055</v>
      </c>
      <c r="E2302" s="185" t="s">
        <v>1808</v>
      </c>
      <c r="F2302" s="185"/>
      <c r="G2302" s="149" t="s">
        <v>198</v>
      </c>
      <c r="H2302" s="150">
        <v>1</v>
      </c>
      <c r="I2302" s="151">
        <v>220380.9</v>
      </c>
      <c r="J2302" s="151">
        <v>220380.9</v>
      </c>
    </row>
    <row r="2303" spans="1:10" x14ac:dyDescent="0.25">
      <c r="A2303" s="156"/>
      <c r="B2303" s="156"/>
      <c r="C2303" s="156"/>
      <c r="D2303" s="156"/>
      <c r="E2303" s="156" t="s">
        <v>1792</v>
      </c>
      <c r="F2303" s="146">
        <v>0</v>
      </c>
      <c r="G2303" s="156" t="s">
        <v>1793</v>
      </c>
      <c r="H2303" s="146">
        <v>0</v>
      </c>
      <c r="I2303" s="156" t="s">
        <v>1794</v>
      </c>
      <c r="J2303" s="146">
        <v>0</v>
      </c>
    </row>
    <row r="2304" spans="1:10" x14ac:dyDescent="0.25">
      <c r="A2304" s="156"/>
      <c r="B2304" s="156"/>
      <c r="C2304" s="156"/>
      <c r="D2304" s="156"/>
      <c r="E2304" s="156" t="s">
        <v>1795</v>
      </c>
      <c r="F2304" s="146">
        <v>0</v>
      </c>
      <c r="G2304" s="156"/>
      <c r="H2304" s="181" t="s">
        <v>1796</v>
      </c>
      <c r="I2304" s="181"/>
      <c r="J2304" s="146">
        <v>220380.9</v>
      </c>
    </row>
    <row r="2305" spans="1:10" x14ac:dyDescent="0.25">
      <c r="A2305" s="182" t="s">
        <v>2880</v>
      </c>
      <c r="B2305" s="182"/>
      <c r="C2305" s="182"/>
      <c r="D2305" s="182"/>
      <c r="E2305" s="182"/>
      <c r="F2305" s="182"/>
      <c r="G2305" s="182"/>
      <c r="H2305" s="182"/>
      <c r="I2305" s="182"/>
      <c r="J2305" s="182"/>
    </row>
    <row r="2306" spans="1:10" ht="28.5" customHeight="1" thickBot="1" x14ac:dyDescent="0.3">
      <c r="A2306" s="183" t="s">
        <v>2895</v>
      </c>
      <c r="B2306" s="183"/>
      <c r="C2306" s="183"/>
      <c r="D2306" s="183"/>
      <c r="E2306" s="183"/>
      <c r="F2306" s="183"/>
      <c r="G2306" s="183"/>
      <c r="H2306" s="183"/>
      <c r="I2306" s="183"/>
      <c r="J2306" s="183"/>
    </row>
    <row r="2307" spans="1:10" ht="13.5" thickTop="1" x14ac:dyDescent="0.25">
      <c r="A2307" s="147"/>
      <c r="B2307" s="147"/>
      <c r="C2307" s="147"/>
      <c r="D2307" s="147"/>
      <c r="E2307" s="147"/>
      <c r="F2307" s="147"/>
      <c r="G2307" s="147"/>
      <c r="H2307" s="147"/>
      <c r="I2307" s="147"/>
      <c r="J2307" s="147"/>
    </row>
    <row r="2308" spans="1:10" x14ac:dyDescent="0.25">
      <c r="A2308" s="157" t="s">
        <v>2583</v>
      </c>
      <c r="B2308" s="152" t="s">
        <v>1775</v>
      </c>
      <c r="C2308" s="157" t="s">
        <v>1776</v>
      </c>
      <c r="D2308" s="157" t="s">
        <v>1777</v>
      </c>
      <c r="E2308" s="186" t="s">
        <v>1778</v>
      </c>
      <c r="F2308" s="186"/>
      <c r="G2308" s="153" t="s">
        <v>1779</v>
      </c>
      <c r="H2308" s="152" t="s">
        <v>1780</v>
      </c>
      <c r="I2308" s="152" t="s">
        <v>1781</v>
      </c>
      <c r="J2308" s="152" t="s">
        <v>89</v>
      </c>
    </row>
    <row r="2309" spans="1:10" ht="76.5" x14ac:dyDescent="0.25">
      <c r="A2309" s="158" t="s">
        <v>1461</v>
      </c>
      <c r="B2309" s="138" t="s">
        <v>1274</v>
      </c>
      <c r="C2309" s="158" t="s">
        <v>948</v>
      </c>
      <c r="D2309" s="158" t="s">
        <v>1205</v>
      </c>
      <c r="E2309" s="187" t="s">
        <v>1782</v>
      </c>
      <c r="F2309" s="187"/>
      <c r="G2309" s="139" t="s">
        <v>198</v>
      </c>
      <c r="H2309" s="140">
        <v>1</v>
      </c>
      <c r="I2309" s="141">
        <v>252655.91</v>
      </c>
      <c r="J2309" s="141">
        <v>252655.91</v>
      </c>
    </row>
    <row r="2310" spans="1:10" ht="63.75" x14ac:dyDescent="0.25">
      <c r="A2310" s="155" t="s">
        <v>950</v>
      </c>
      <c r="B2310" s="148" t="s">
        <v>1480</v>
      </c>
      <c r="C2310" s="155" t="s">
        <v>948</v>
      </c>
      <c r="D2310" s="155" t="s">
        <v>1056</v>
      </c>
      <c r="E2310" s="185" t="s">
        <v>1808</v>
      </c>
      <c r="F2310" s="185"/>
      <c r="G2310" s="149" t="s">
        <v>198</v>
      </c>
      <c r="H2310" s="150">
        <v>1</v>
      </c>
      <c r="I2310" s="151">
        <v>252655.91</v>
      </c>
      <c r="J2310" s="151">
        <v>252655.91</v>
      </c>
    </row>
    <row r="2311" spans="1:10" x14ac:dyDescent="0.25">
      <c r="A2311" s="156"/>
      <c r="B2311" s="156"/>
      <c r="C2311" s="156"/>
      <c r="D2311" s="156"/>
      <c r="E2311" s="156" t="s">
        <v>1792</v>
      </c>
      <c r="F2311" s="146">
        <v>0</v>
      </c>
      <c r="G2311" s="156" t="s">
        <v>1793</v>
      </c>
      <c r="H2311" s="146">
        <v>0</v>
      </c>
      <c r="I2311" s="156" t="s">
        <v>1794</v>
      </c>
      <c r="J2311" s="146">
        <v>0</v>
      </c>
    </row>
    <row r="2312" spans="1:10" x14ac:dyDescent="0.25">
      <c r="A2312" s="156"/>
      <c r="B2312" s="156"/>
      <c r="C2312" s="156"/>
      <c r="D2312" s="156"/>
      <c r="E2312" s="156" t="s">
        <v>1795</v>
      </c>
      <c r="F2312" s="146">
        <v>0</v>
      </c>
      <c r="G2312" s="156"/>
      <c r="H2312" s="181" t="s">
        <v>1796</v>
      </c>
      <c r="I2312" s="181"/>
      <c r="J2312" s="146">
        <v>252655.91</v>
      </c>
    </row>
    <row r="2313" spans="1:10" x14ac:dyDescent="0.25">
      <c r="A2313" s="182" t="s">
        <v>2880</v>
      </c>
      <c r="B2313" s="182"/>
      <c r="C2313" s="182"/>
      <c r="D2313" s="182"/>
      <c r="E2313" s="182"/>
      <c r="F2313" s="182"/>
      <c r="G2313" s="182"/>
      <c r="H2313" s="182"/>
      <c r="I2313" s="182"/>
      <c r="J2313" s="182"/>
    </row>
    <row r="2314" spans="1:10" ht="27" customHeight="1" thickBot="1" x14ac:dyDescent="0.3">
      <c r="A2314" s="183" t="s">
        <v>2895</v>
      </c>
      <c r="B2314" s="183"/>
      <c r="C2314" s="183"/>
      <c r="D2314" s="183"/>
      <c r="E2314" s="183"/>
      <c r="F2314" s="183"/>
      <c r="G2314" s="183"/>
      <c r="H2314" s="183"/>
      <c r="I2314" s="183"/>
      <c r="J2314" s="183"/>
    </row>
    <row r="2315" spans="1:10" ht="13.5" thickTop="1" x14ac:dyDescent="0.25">
      <c r="A2315" s="147"/>
      <c r="B2315" s="147"/>
      <c r="C2315" s="147"/>
      <c r="D2315" s="147"/>
      <c r="E2315" s="147"/>
      <c r="F2315" s="147"/>
      <c r="G2315" s="147"/>
      <c r="H2315" s="147"/>
      <c r="I2315" s="147"/>
      <c r="J2315" s="147"/>
    </row>
    <row r="2316" spans="1:10" x14ac:dyDescent="0.25">
      <c r="A2316" s="157" t="s">
        <v>2584</v>
      </c>
      <c r="B2316" s="152" t="s">
        <v>1775</v>
      </c>
      <c r="C2316" s="157" t="s">
        <v>1776</v>
      </c>
      <c r="D2316" s="157" t="s">
        <v>1777</v>
      </c>
      <c r="E2316" s="186" t="s">
        <v>1778</v>
      </c>
      <c r="F2316" s="186"/>
      <c r="G2316" s="153" t="s">
        <v>1779</v>
      </c>
      <c r="H2316" s="152" t="s">
        <v>1780</v>
      </c>
      <c r="I2316" s="152" t="s">
        <v>1781</v>
      </c>
      <c r="J2316" s="152" t="s">
        <v>89</v>
      </c>
    </row>
    <row r="2317" spans="1:10" ht="63.75" x14ac:dyDescent="0.25">
      <c r="A2317" s="158" t="s">
        <v>1461</v>
      </c>
      <c r="B2317" s="138" t="s">
        <v>1227</v>
      </c>
      <c r="C2317" s="158" t="s">
        <v>8</v>
      </c>
      <c r="D2317" s="158" t="s">
        <v>303</v>
      </c>
      <c r="E2317" s="187" t="s">
        <v>1844</v>
      </c>
      <c r="F2317" s="187"/>
      <c r="G2317" s="139" t="s">
        <v>12</v>
      </c>
      <c r="H2317" s="140">
        <v>1</v>
      </c>
      <c r="I2317" s="141">
        <v>10.31</v>
      </c>
      <c r="J2317" s="141">
        <v>10.31</v>
      </c>
    </row>
    <row r="2318" spans="1:10" ht="63.75" x14ac:dyDescent="0.25">
      <c r="A2318" s="154" t="s">
        <v>949</v>
      </c>
      <c r="B2318" s="142" t="s">
        <v>1858</v>
      </c>
      <c r="C2318" s="154" t="s">
        <v>8</v>
      </c>
      <c r="D2318" s="154" t="s">
        <v>428</v>
      </c>
      <c r="E2318" s="188" t="s">
        <v>1801</v>
      </c>
      <c r="F2318" s="188"/>
      <c r="G2318" s="143" t="s">
        <v>12</v>
      </c>
      <c r="H2318" s="144">
        <v>2</v>
      </c>
      <c r="I2318" s="145">
        <v>1.51</v>
      </c>
      <c r="J2318" s="145">
        <v>3.02</v>
      </c>
    </row>
    <row r="2319" spans="1:10" ht="25.5" x14ac:dyDescent="0.25">
      <c r="A2319" s="154" t="s">
        <v>949</v>
      </c>
      <c r="B2319" s="142" t="s">
        <v>1967</v>
      </c>
      <c r="C2319" s="154" t="s">
        <v>8</v>
      </c>
      <c r="D2319" s="154" t="s">
        <v>194</v>
      </c>
      <c r="E2319" s="188" t="s">
        <v>1784</v>
      </c>
      <c r="F2319" s="188"/>
      <c r="G2319" s="143" t="s">
        <v>65</v>
      </c>
      <c r="H2319" s="144">
        <v>9.2600000000000002E-2</v>
      </c>
      <c r="I2319" s="145">
        <v>16.84</v>
      </c>
      <c r="J2319" s="145">
        <v>1.55</v>
      </c>
    </row>
    <row r="2320" spans="1:10" ht="25.5" x14ac:dyDescent="0.25">
      <c r="A2320" s="154" t="s">
        <v>949</v>
      </c>
      <c r="B2320" s="142" t="s">
        <v>1935</v>
      </c>
      <c r="C2320" s="154" t="s">
        <v>8</v>
      </c>
      <c r="D2320" s="154" t="s">
        <v>195</v>
      </c>
      <c r="E2320" s="188" t="s">
        <v>1784</v>
      </c>
      <c r="F2320" s="188"/>
      <c r="G2320" s="143" t="s">
        <v>65</v>
      </c>
      <c r="H2320" s="144">
        <v>9.2600000000000002E-2</v>
      </c>
      <c r="I2320" s="145">
        <v>21.87</v>
      </c>
      <c r="J2320" s="145">
        <v>2.02</v>
      </c>
    </row>
    <row r="2321" spans="1:10" ht="25.5" x14ac:dyDescent="0.25">
      <c r="A2321" s="155" t="s">
        <v>950</v>
      </c>
      <c r="B2321" s="148" t="s">
        <v>2585</v>
      </c>
      <c r="C2321" s="155" t="s">
        <v>8</v>
      </c>
      <c r="D2321" s="155" t="s">
        <v>541</v>
      </c>
      <c r="E2321" s="185" t="s">
        <v>1808</v>
      </c>
      <c r="F2321" s="185"/>
      <c r="G2321" s="149" t="s">
        <v>12</v>
      </c>
      <c r="H2321" s="150">
        <v>1.0481</v>
      </c>
      <c r="I2321" s="151">
        <v>3.55</v>
      </c>
      <c r="J2321" s="151">
        <v>3.72</v>
      </c>
    </row>
    <row r="2322" spans="1:10" x14ac:dyDescent="0.25">
      <c r="A2322" s="156"/>
      <c r="B2322" s="156"/>
      <c r="C2322" s="156"/>
      <c r="D2322" s="156"/>
      <c r="E2322" s="156" t="s">
        <v>1792</v>
      </c>
      <c r="F2322" s="146">
        <v>3.94</v>
      </c>
      <c r="G2322" s="156" t="s">
        <v>1793</v>
      </c>
      <c r="H2322" s="146">
        <v>0</v>
      </c>
      <c r="I2322" s="156" t="s">
        <v>1794</v>
      </c>
      <c r="J2322" s="146">
        <v>3.94</v>
      </c>
    </row>
    <row r="2323" spans="1:10" ht="13.5" thickBot="1" x14ac:dyDescent="0.3">
      <c r="A2323" s="156"/>
      <c r="B2323" s="156"/>
      <c r="C2323" s="156"/>
      <c r="D2323" s="156"/>
      <c r="E2323" s="156" t="s">
        <v>1795</v>
      </c>
      <c r="F2323" s="146">
        <v>0</v>
      </c>
      <c r="G2323" s="156"/>
      <c r="H2323" s="181" t="s">
        <v>1796</v>
      </c>
      <c r="I2323" s="181"/>
      <c r="J2323" s="146">
        <v>10.31</v>
      </c>
    </row>
    <row r="2324" spans="1:10" ht="13.5" thickTop="1" x14ac:dyDescent="0.25">
      <c r="A2324" s="147"/>
      <c r="B2324" s="147"/>
      <c r="C2324" s="147"/>
      <c r="D2324" s="147"/>
      <c r="E2324" s="147"/>
      <c r="F2324" s="147"/>
      <c r="G2324" s="147"/>
      <c r="H2324" s="147"/>
      <c r="I2324" s="147"/>
      <c r="J2324" s="147"/>
    </row>
    <row r="2325" spans="1:10" x14ac:dyDescent="0.25">
      <c r="A2325" s="157" t="s">
        <v>2586</v>
      </c>
      <c r="B2325" s="152" t="s">
        <v>1775</v>
      </c>
      <c r="C2325" s="157" t="s">
        <v>1776</v>
      </c>
      <c r="D2325" s="157" t="s">
        <v>1777</v>
      </c>
      <c r="E2325" s="186" t="s">
        <v>1778</v>
      </c>
      <c r="F2325" s="186"/>
      <c r="G2325" s="153" t="s">
        <v>1779</v>
      </c>
      <c r="H2325" s="152" t="s">
        <v>1780</v>
      </c>
      <c r="I2325" s="152" t="s">
        <v>1781</v>
      </c>
      <c r="J2325" s="152" t="s">
        <v>89</v>
      </c>
    </row>
    <row r="2326" spans="1:10" ht="51" x14ac:dyDescent="0.25">
      <c r="A2326" s="158" t="s">
        <v>1461</v>
      </c>
      <c r="B2326" s="138" t="s">
        <v>1278</v>
      </c>
      <c r="C2326" s="158" t="s">
        <v>8</v>
      </c>
      <c r="D2326" s="158" t="s">
        <v>317</v>
      </c>
      <c r="E2326" s="187" t="s">
        <v>1844</v>
      </c>
      <c r="F2326" s="187"/>
      <c r="G2326" s="139" t="s">
        <v>12</v>
      </c>
      <c r="H2326" s="140">
        <v>1</v>
      </c>
      <c r="I2326" s="141">
        <v>203.06</v>
      </c>
      <c r="J2326" s="141">
        <v>203.06</v>
      </c>
    </row>
    <row r="2327" spans="1:10" ht="25.5" x14ac:dyDescent="0.25">
      <c r="A2327" s="154" t="s">
        <v>949</v>
      </c>
      <c r="B2327" s="142" t="s">
        <v>1935</v>
      </c>
      <c r="C2327" s="154" t="s">
        <v>8</v>
      </c>
      <c r="D2327" s="154" t="s">
        <v>195</v>
      </c>
      <c r="E2327" s="188" t="s">
        <v>1784</v>
      </c>
      <c r="F2327" s="188"/>
      <c r="G2327" s="143" t="s">
        <v>65</v>
      </c>
      <c r="H2327" s="144">
        <v>0.20250000000000001</v>
      </c>
      <c r="I2327" s="145">
        <v>21.87</v>
      </c>
      <c r="J2327" s="145">
        <v>4.42</v>
      </c>
    </row>
    <row r="2328" spans="1:10" ht="25.5" x14ac:dyDescent="0.25">
      <c r="A2328" s="154" t="s">
        <v>949</v>
      </c>
      <c r="B2328" s="142" t="s">
        <v>1967</v>
      </c>
      <c r="C2328" s="154" t="s">
        <v>8</v>
      </c>
      <c r="D2328" s="154" t="s">
        <v>194</v>
      </c>
      <c r="E2328" s="188" t="s">
        <v>1784</v>
      </c>
      <c r="F2328" s="188"/>
      <c r="G2328" s="143" t="s">
        <v>65</v>
      </c>
      <c r="H2328" s="144">
        <v>0.20250000000000001</v>
      </c>
      <c r="I2328" s="145">
        <v>16.84</v>
      </c>
      <c r="J2328" s="145">
        <v>3.41</v>
      </c>
    </row>
    <row r="2329" spans="1:10" ht="63.75" x14ac:dyDescent="0.25">
      <c r="A2329" s="155" t="s">
        <v>950</v>
      </c>
      <c r="B2329" s="148" t="s">
        <v>2587</v>
      </c>
      <c r="C2329" s="155" t="s">
        <v>8</v>
      </c>
      <c r="D2329" s="155" t="s">
        <v>504</v>
      </c>
      <c r="E2329" s="185" t="s">
        <v>1808</v>
      </c>
      <c r="F2329" s="185"/>
      <c r="G2329" s="149" t="s">
        <v>12</v>
      </c>
      <c r="H2329" s="150">
        <v>1.0149999999999999</v>
      </c>
      <c r="I2329" s="151">
        <v>192.32</v>
      </c>
      <c r="J2329" s="151">
        <v>195.2</v>
      </c>
    </row>
    <row r="2330" spans="1:10" ht="25.5" x14ac:dyDescent="0.25">
      <c r="A2330" s="155" t="s">
        <v>950</v>
      </c>
      <c r="B2330" s="148" t="s">
        <v>2101</v>
      </c>
      <c r="C2330" s="155" t="s">
        <v>8</v>
      </c>
      <c r="D2330" s="155" t="s">
        <v>556</v>
      </c>
      <c r="E2330" s="185" t="s">
        <v>1808</v>
      </c>
      <c r="F2330" s="185"/>
      <c r="G2330" s="149" t="s">
        <v>198</v>
      </c>
      <c r="H2330" s="150">
        <v>8.9999999999999993E-3</v>
      </c>
      <c r="I2330" s="151">
        <v>3.95</v>
      </c>
      <c r="J2330" s="151">
        <v>0.03</v>
      </c>
    </row>
    <row r="2331" spans="1:10" x14ac:dyDescent="0.25">
      <c r="A2331" s="156"/>
      <c r="B2331" s="156"/>
      <c r="C2331" s="156"/>
      <c r="D2331" s="156"/>
      <c r="E2331" s="156" t="s">
        <v>1792</v>
      </c>
      <c r="F2331" s="146">
        <v>5.84</v>
      </c>
      <c r="G2331" s="156" t="s">
        <v>1793</v>
      </c>
      <c r="H2331" s="146">
        <v>0</v>
      </c>
      <c r="I2331" s="156" t="s">
        <v>1794</v>
      </c>
      <c r="J2331" s="146">
        <v>5.84</v>
      </c>
    </row>
    <row r="2332" spans="1:10" ht="13.5" thickBot="1" x14ac:dyDescent="0.3">
      <c r="A2332" s="156"/>
      <c r="B2332" s="156"/>
      <c r="C2332" s="156"/>
      <c r="D2332" s="156"/>
      <c r="E2332" s="156" t="s">
        <v>1795</v>
      </c>
      <c r="F2332" s="146">
        <v>0</v>
      </c>
      <c r="G2332" s="156"/>
      <c r="H2332" s="181" t="s">
        <v>1796</v>
      </c>
      <c r="I2332" s="181"/>
      <c r="J2332" s="146">
        <v>203.06</v>
      </c>
    </row>
    <row r="2333" spans="1:10" ht="13.5" thickTop="1" x14ac:dyDescent="0.25">
      <c r="A2333" s="147"/>
      <c r="B2333" s="147"/>
      <c r="C2333" s="147"/>
      <c r="D2333" s="147"/>
      <c r="E2333" s="147"/>
      <c r="F2333" s="147"/>
      <c r="G2333" s="147"/>
      <c r="H2333" s="147"/>
      <c r="I2333" s="147"/>
      <c r="J2333" s="147"/>
    </row>
    <row r="2334" spans="1:10" x14ac:dyDescent="0.25">
      <c r="A2334" s="157" t="s">
        <v>2588</v>
      </c>
      <c r="B2334" s="152" t="s">
        <v>1775</v>
      </c>
      <c r="C2334" s="157" t="s">
        <v>1776</v>
      </c>
      <c r="D2334" s="157" t="s">
        <v>1777</v>
      </c>
      <c r="E2334" s="186" t="s">
        <v>1778</v>
      </c>
      <c r="F2334" s="186"/>
      <c r="G2334" s="153" t="s">
        <v>1779</v>
      </c>
      <c r="H2334" s="152" t="s">
        <v>1780</v>
      </c>
      <c r="I2334" s="152" t="s">
        <v>1781</v>
      </c>
      <c r="J2334" s="152" t="s">
        <v>89</v>
      </c>
    </row>
    <row r="2335" spans="1:10" ht="51" x14ac:dyDescent="0.25">
      <c r="A2335" s="158" t="s">
        <v>1461</v>
      </c>
      <c r="B2335" s="138" t="s">
        <v>1231</v>
      </c>
      <c r="C2335" s="158" t="s">
        <v>8</v>
      </c>
      <c r="D2335" s="158" t="s">
        <v>316</v>
      </c>
      <c r="E2335" s="187" t="s">
        <v>1844</v>
      </c>
      <c r="F2335" s="187"/>
      <c r="G2335" s="139" t="s">
        <v>12</v>
      </c>
      <c r="H2335" s="140">
        <v>1</v>
      </c>
      <c r="I2335" s="141">
        <v>103.49</v>
      </c>
      <c r="J2335" s="141">
        <v>103.49</v>
      </c>
    </row>
    <row r="2336" spans="1:10" ht="25.5" x14ac:dyDescent="0.25">
      <c r="A2336" s="154" t="s">
        <v>949</v>
      </c>
      <c r="B2336" s="142" t="s">
        <v>1935</v>
      </c>
      <c r="C2336" s="154" t="s">
        <v>8</v>
      </c>
      <c r="D2336" s="154" t="s">
        <v>195</v>
      </c>
      <c r="E2336" s="188" t="s">
        <v>1784</v>
      </c>
      <c r="F2336" s="188"/>
      <c r="G2336" s="143" t="s">
        <v>65</v>
      </c>
      <c r="H2336" s="144">
        <v>0.12280000000000001</v>
      </c>
      <c r="I2336" s="145">
        <v>21.87</v>
      </c>
      <c r="J2336" s="145">
        <v>2.68</v>
      </c>
    </row>
    <row r="2337" spans="1:10" ht="25.5" x14ac:dyDescent="0.25">
      <c r="A2337" s="154" t="s">
        <v>949</v>
      </c>
      <c r="B2337" s="142" t="s">
        <v>1967</v>
      </c>
      <c r="C2337" s="154" t="s">
        <v>8</v>
      </c>
      <c r="D2337" s="154" t="s">
        <v>194</v>
      </c>
      <c r="E2337" s="188" t="s">
        <v>1784</v>
      </c>
      <c r="F2337" s="188"/>
      <c r="G2337" s="143" t="s">
        <v>65</v>
      </c>
      <c r="H2337" s="144">
        <v>0.12280000000000001</v>
      </c>
      <c r="I2337" s="145">
        <v>16.84</v>
      </c>
      <c r="J2337" s="145">
        <v>2.06</v>
      </c>
    </row>
    <row r="2338" spans="1:10" ht="63.75" x14ac:dyDescent="0.25">
      <c r="A2338" s="155" t="s">
        <v>950</v>
      </c>
      <c r="B2338" s="148" t="s">
        <v>2097</v>
      </c>
      <c r="C2338" s="155" t="s">
        <v>8</v>
      </c>
      <c r="D2338" s="155" t="s">
        <v>507</v>
      </c>
      <c r="E2338" s="185" t="s">
        <v>1808</v>
      </c>
      <c r="F2338" s="185"/>
      <c r="G2338" s="149" t="s">
        <v>12</v>
      </c>
      <c r="H2338" s="150">
        <v>1.0149999999999999</v>
      </c>
      <c r="I2338" s="151">
        <v>97.27</v>
      </c>
      <c r="J2338" s="151">
        <v>98.72</v>
      </c>
    </row>
    <row r="2339" spans="1:10" ht="25.5" x14ac:dyDescent="0.25">
      <c r="A2339" s="155" t="s">
        <v>950</v>
      </c>
      <c r="B2339" s="148" t="s">
        <v>2101</v>
      </c>
      <c r="C2339" s="155" t="s">
        <v>8</v>
      </c>
      <c r="D2339" s="155" t="s">
        <v>556</v>
      </c>
      <c r="E2339" s="185" t="s">
        <v>1808</v>
      </c>
      <c r="F2339" s="185"/>
      <c r="G2339" s="149" t="s">
        <v>198</v>
      </c>
      <c r="H2339" s="150">
        <v>8.9999999999999993E-3</v>
      </c>
      <c r="I2339" s="151">
        <v>3.95</v>
      </c>
      <c r="J2339" s="151">
        <v>0.03</v>
      </c>
    </row>
    <row r="2340" spans="1:10" x14ac:dyDescent="0.25">
      <c r="A2340" s="156"/>
      <c r="B2340" s="156"/>
      <c r="C2340" s="156"/>
      <c r="D2340" s="156"/>
      <c r="E2340" s="156" t="s">
        <v>1792</v>
      </c>
      <c r="F2340" s="146">
        <v>3.54</v>
      </c>
      <c r="G2340" s="156" t="s">
        <v>1793</v>
      </c>
      <c r="H2340" s="146">
        <v>0</v>
      </c>
      <c r="I2340" s="156" t="s">
        <v>1794</v>
      </c>
      <c r="J2340" s="146">
        <v>3.54</v>
      </c>
    </row>
    <row r="2341" spans="1:10" ht="13.5" thickBot="1" x14ac:dyDescent="0.3">
      <c r="A2341" s="156"/>
      <c r="B2341" s="156"/>
      <c r="C2341" s="156"/>
      <c r="D2341" s="156"/>
      <c r="E2341" s="156" t="s">
        <v>1795</v>
      </c>
      <c r="F2341" s="146">
        <v>0</v>
      </c>
      <c r="G2341" s="156"/>
      <c r="H2341" s="181" t="s">
        <v>1796</v>
      </c>
      <c r="I2341" s="181"/>
      <c r="J2341" s="146">
        <v>103.49</v>
      </c>
    </row>
    <row r="2342" spans="1:10" ht="13.5" thickTop="1" x14ac:dyDescent="0.25">
      <c r="A2342" s="147"/>
      <c r="B2342" s="147"/>
      <c r="C2342" s="147"/>
      <c r="D2342" s="147"/>
      <c r="E2342" s="147"/>
      <c r="F2342" s="147"/>
      <c r="G2342" s="147"/>
      <c r="H2342" s="147"/>
      <c r="I2342" s="147"/>
      <c r="J2342" s="147"/>
    </row>
    <row r="2343" spans="1:10" x14ac:dyDescent="0.25">
      <c r="A2343" s="157" t="s">
        <v>2589</v>
      </c>
      <c r="B2343" s="152" t="s">
        <v>1775</v>
      </c>
      <c r="C2343" s="157" t="s">
        <v>1776</v>
      </c>
      <c r="D2343" s="157" t="s">
        <v>1777</v>
      </c>
      <c r="E2343" s="186" t="s">
        <v>1778</v>
      </c>
      <c r="F2343" s="186"/>
      <c r="G2343" s="153" t="s">
        <v>1779</v>
      </c>
      <c r="H2343" s="152" t="s">
        <v>1780</v>
      </c>
      <c r="I2343" s="152" t="s">
        <v>1781</v>
      </c>
      <c r="J2343" s="152" t="s">
        <v>89</v>
      </c>
    </row>
    <row r="2344" spans="1:10" ht="51" x14ac:dyDescent="0.25">
      <c r="A2344" s="158" t="s">
        <v>1461</v>
      </c>
      <c r="B2344" s="138" t="s">
        <v>1232</v>
      </c>
      <c r="C2344" s="158" t="s">
        <v>8</v>
      </c>
      <c r="D2344" s="158" t="s">
        <v>315</v>
      </c>
      <c r="E2344" s="187" t="s">
        <v>1844</v>
      </c>
      <c r="F2344" s="187"/>
      <c r="G2344" s="139" t="s">
        <v>12</v>
      </c>
      <c r="H2344" s="140">
        <v>1</v>
      </c>
      <c r="I2344" s="141">
        <v>56.88</v>
      </c>
      <c r="J2344" s="141">
        <v>56.88</v>
      </c>
    </row>
    <row r="2345" spans="1:10" ht="25.5" x14ac:dyDescent="0.25">
      <c r="A2345" s="154" t="s">
        <v>949</v>
      </c>
      <c r="B2345" s="142" t="s">
        <v>1935</v>
      </c>
      <c r="C2345" s="154" t="s">
        <v>8</v>
      </c>
      <c r="D2345" s="154" t="s">
        <v>195</v>
      </c>
      <c r="E2345" s="188" t="s">
        <v>1784</v>
      </c>
      <c r="F2345" s="188"/>
      <c r="G2345" s="143" t="s">
        <v>65</v>
      </c>
      <c r="H2345" s="144">
        <v>8.3000000000000004E-2</v>
      </c>
      <c r="I2345" s="145">
        <v>21.87</v>
      </c>
      <c r="J2345" s="145">
        <v>1.81</v>
      </c>
    </row>
    <row r="2346" spans="1:10" ht="25.5" x14ac:dyDescent="0.25">
      <c r="A2346" s="154" t="s">
        <v>949</v>
      </c>
      <c r="B2346" s="142" t="s">
        <v>1967</v>
      </c>
      <c r="C2346" s="154" t="s">
        <v>8</v>
      </c>
      <c r="D2346" s="154" t="s">
        <v>194</v>
      </c>
      <c r="E2346" s="188" t="s">
        <v>1784</v>
      </c>
      <c r="F2346" s="188"/>
      <c r="G2346" s="143" t="s">
        <v>65</v>
      </c>
      <c r="H2346" s="144">
        <v>8.3000000000000004E-2</v>
      </c>
      <c r="I2346" s="145">
        <v>16.84</v>
      </c>
      <c r="J2346" s="145">
        <v>1.39</v>
      </c>
    </row>
    <row r="2347" spans="1:10" ht="63.75" x14ac:dyDescent="0.25">
      <c r="A2347" s="155" t="s">
        <v>950</v>
      </c>
      <c r="B2347" s="148" t="s">
        <v>2092</v>
      </c>
      <c r="C2347" s="155" t="s">
        <v>8</v>
      </c>
      <c r="D2347" s="155" t="s">
        <v>506</v>
      </c>
      <c r="E2347" s="185" t="s">
        <v>1808</v>
      </c>
      <c r="F2347" s="185"/>
      <c r="G2347" s="149" t="s">
        <v>12</v>
      </c>
      <c r="H2347" s="150">
        <v>1.0149999999999999</v>
      </c>
      <c r="I2347" s="151">
        <v>52.86</v>
      </c>
      <c r="J2347" s="151">
        <v>53.65</v>
      </c>
    </row>
    <row r="2348" spans="1:10" ht="25.5" x14ac:dyDescent="0.25">
      <c r="A2348" s="155" t="s">
        <v>950</v>
      </c>
      <c r="B2348" s="148" t="s">
        <v>2101</v>
      </c>
      <c r="C2348" s="155" t="s">
        <v>8</v>
      </c>
      <c r="D2348" s="155" t="s">
        <v>556</v>
      </c>
      <c r="E2348" s="185" t="s">
        <v>1808</v>
      </c>
      <c r="F2348" s="185"/>
      <c r="G2348" s="149" t="s">
        <v>198</v>
      </c>
      <c r="H2348" s="150">
        <v>8.9999999999999993E-3</v>
      </c>
      <c r="I2348" s="151">
        <v>3.95</v>
      </c>
      <c r="J2348" s="151">
        <v>0.03</v>
      </c>
    </row>
    <row r="2349" spans="1:10" x14ac:dyDescent="0.25">
      <c r="A2349" s="156"/>
      <c r="B2349" s="156"/>
      <c r="C2349" s="156"/>
      <c r="D2349" s="156"/>
      <c r="E2349" s="156" t="s">
        <v>1792</v>
      </c>
      <c r="F2349" s="146">
        <v>2.38</v>
      </c>
      <c r="G2349" s="156" t="s">
        <v>1793</v>
      </c>
      <c r="H2349" s="146">
        <v>0</v>
      </c>
      <c r="I2349" s="156" t="s">
        <v>1794</v>
      </c>
      <c r="J2349" s="146">
        <v>2.38</v>
      </c>
    </row>
    <row r="2350" spans="1:10" ht="13.5" thickBot="1" x14ac:dyDescent="0.3">
      <c r="A2350" s="156"/>
      <c r="B2350" s="156"/>
      <c r="C2350" s="156"/>
      <c r="D2350" s="156"/>
      <c r="E2350" s="156" t="s">
        <v>1795</v>
      </c>
      <c r="F2350" s="146">
        <v>0</v>
      </c>
      <c r="G2350" s="156"/>
      <c r="H2350" s="181" t="s">
        <v>1796</v>
      </c>
      <c r="I2350" s="181"/>
      <c r="J2350" s="146">
        <v>56.88</v>
      </c>
    </row>
    <row r="2351" spans="1:10" ht="13.5" thickTop="1" x14ac:dyDescent="0.25">
      <c r="A2351" s="147"/>
      <c r="B2351" s="147"/>
      <c r="C2351" s="147"/>
      <c r="D2351" s="147"/>
      <c r="E2351" s="147"/>
      <c r="F2351" s="147"/>
      <c r="G2351" s="147"/>
      <c r="H2351" s="147"/>
      <c r="I2351" s="147"/>
      <c r="J2351" s="147"/>
    </row>
    <row r="2352" spans="1:10" x14ac:dyDescent="0.25">
      <c r="A2352" s="157" t="s">
        <v>2590</v>
      </c>
      <c r="B2352" s="152" t="s">
        <v>1775</v>
      </c>
      <c r="C2352" s="157" t="s">
        <v>1776</v>
      </c>
      <c r="D2352" s="157" t="s">
        <v>1777</v>
      </c>
      <c r="E2352" s="186" t="s">
        <v>1778</v>
      </c>
      <c r="F2352" s="186"/>
      <c r="G2352" s="153" t="s">
        <v>1779</v>
      </c>
      <c r="H2352" s="152" t="s">
        <v>1780</v>
      </c>
      <c r="I2352" s="152" t="s">
        <v>1781</v>
      </c>
      <c r="J2352" s="152" t="s">
        <v>89</v>
      </c>
    </row>
    <row r="2353" spans="1:10" ht="51" x14ac:dyDescent="0.25">
      <c r="A2353" s="158" t="s">
        <v>1461</v>
      </c>
      <c r="B2353" s="138" t="s">
        <v>1279</v>
      </c>
      <c r="C2353" s="158" t="s">
        <v>8</v>
      </c>
      <c r="D2353" s="158" t="s">
        <v>314</v>
      </c>
      <c r="E2353" s="187" t="s">
        <v>1844</v>
      </c>
      <c r="F2353" s="187"/>
      <c r="G2353" s="139" t="s">
        <v>12</v>
      </c>
      <c r="H2353" s="140">
        <v>1</v>
      </c>
      <c r="I2353" s="141">
        <v>18.66</v>
      </c>
      <c r="J2353" s="141">
        <v>18.66</v>
      </c>
    </row>
    <row r="2354" spans="1:10" ht="25.5" x14ac:dyDescent="0.25">
      <c r="A2354" s="154" t="s">
        <v>949</v>
      </c>
      <c r="B2354" s="142" t="s">
        <v>1935</v>
      </c>
      <c r="C2354" s="154" t="s">
        <v>8</v>
      </c>
      <c r="D2354" s="154" t="s">
        <v>195</v>
      </c>
      <c r="E2354" s="188" t="s">
        <v>1784</v>
      </c>
      <c r="F2354" s="188"/>
      <c r="G2354" s="143" t="s">
        <v>65</v>
      </c>
      <c r="H2354" s="144">
        <v>1.2999999999999999E-2</v>
      </c>
      <c r="I2354" s="145">
        <v>21.87</v>
      </c>
      <c r="J2354" s="145">
        <v>0.28000000000000003</v>
      </c>
    </row>
    <row r="2355" spans="1:10" ht="25.5" x14ac:dyDescent="0.25">
      <c r="A2355" s="154" t="s">
        <v>949</v>
      </c>
      <c r="B2355" s="142" t="s">
        <v>1967</v>
      </c>
      <c r="C2355" s="154" t="s">
        <v>8</v>
      </c>
      <c r="D2355" s="154" t="s">
        <v>194</v>
      </c>
      <c r="E2355" s="188" t="s">
        <v>1784</v>
      </c>
      <c r="F2355" s="188"/>
      <c r="G2355" s="143" t="s">
        <v>65</v>
      </c>
      <c r="H2355" s="144">
        <v>1.2999999999999999E-2</v>
      </c>
      <c r="I2355" s="145">
        <v>16.84</v>
      </c>
      <c r="J2355" s="145">
        <v>0.21</v>
      </c>
    </row>
    <row r="2356" spans="1:10" ht="63.75" x14ac:dyDescent="0.25">
      <c r="A2356" s="155" t="s">
        <v>950</v>
      </c>
      <c r="B2356" s="148" t="s">
        <v>2591</v>
      </c>
      <c r="C2356" s="155" t="s">
        <v>8</v>
      </c>
      <c r="D2356" s="155" t="s">
        <v>503</v>
      </c>
      <c r="E2356" s="185" t="s">
        <v>1808</v>
      </c>
      <c r="F2356" s="185"/>
      <c r="G2356" s="149" t="s">
        <v>12</v>
      </c>
      <c r="H2356" s="150">
        <v>1.0269999999999999</v>
      </c>
      <c r="I2356" s="151">
        <v>17.670000000000002</v>
      </c>
      <c r="J2356" s="151">
        <v>18.14</v>
      </c>
    </row>
    <row r="2357" spans="1:10" ht="25.5" x14ac:dyDescent="0.25">
      <c r="A2357" s="155" t="s">
        <v>950</v>
      </c>
      <c r="B2357" s="148" t="s">
        <v>2101</v>
      </c>
      <c r="C2357" s="155" t="s">
        <v>8</v>
      </c>
      <c r="D2357" s="155" t="s">
        <v>556</v>
      </c>
      <c r="E2357" s="185" t="s">
        <v>1808</v>
      </c>
      <c r="F2357" s="185"/>
      <c r="G2357" s="149" t="s">
        <v>198</v>
      </c>
      <c r="H2357" s="150">
        <v>0.01</v>
      </c>
      <c r="I2357" s="151">
        <v>3.95</v>
      </c>
      <c r="J2357" s="151">
        <v>0.03</v>
      </c>
    </row>
    <row r="2358" spans="1:10" x14ac:dyDescent="0.25">
      <c r="A2358" s="156"/>
      <c r="B2358" s="156"/>
      <c r="C2358" s="156"/>
      <c r="D2358" s="156"/>
      <c r="E2358" s="156" t="s">
        <v>1792</v>
      </c>
      <c r="F2358" s="146">
        <v>0.37</v>
      </c>
      <c r="G2358" s="156" t="s">
        <v>1793</v>
      </c>
      <c r="H2358" s="146">
        <v>0</v>
      </c>
      <c r="I2358" s="156" t="s">
        <v>1794</v>
      </c>
      <c r="J2358" s="146">
        <v>0.37</v>
      </c>
    </row>
    <row r="2359" spans="1:10" ht="13.5" thickBot="1" x14ac:dyDescent="0.3">
      <c r="A2359" s="156"/>
      <c r="B2359" s="156"/>
      <c r="C2359" s="156"/>
      <c r="D2359" s="156"/>
      <c r="E2359" s="156" t="s">
        <v>1795</v>
      </c>
      <c r="F2359" s="146">
        <v>0</v>
      </c>
      <c r="G2359" s="156"/>
      <c r="H2359" s="181" t="s">
        <v>1796</v>
      </c>
      <c r="I2359" s="181"/>
      <c r="J2359" s="146">
        <v>18.66</v>
      </c>
    </row>
    <row r="2360" spans="1:10" ht="13.5" thickTop="1" x14ac:dyDescent="0.25">
      <c r="A2360" s="147"/>
      <c r="B2360" s="147"/>
      <c r="C2360" s="147"/>
      <c r="D2360" s="147"/>
      <c r="E2360" s="147"/>
      <c r="F2360" s="147"/>
      <c r="G2360" s="147"/>
      <c r="H2360" s="147"/>
      <c r="I2360" s="147"/>
      <c r="J2360" s="147"/>
    </row>
    <row r="2361" spans="1:10" x14ac:dyDescent="0.25">
      <c r="A2361" s="157" t="s">
        <v>2592</v>
      </c>
      <c r="B2361" s="152" t="s">
        <v>1775</v>
      </c>
      <c r="C2361" s="157" t="s">
        <v>1776</v>
      </c>
      <c r="D2361" s="157" t="s">
        <v>1777</v>
      </c>
      <c r="E2361" s="186" t="s">
        <v>1778</v>
      </c>
      <c r="F2361" s="186"/>
      <c r="G2361" s="153" t="s">
        <v>1779</v>
      </c>
      <c r="H2361" s="152" t="s">
        <v>1780</v>
      </c>
      <c r="I2361" s="152" t="s">
        <v>1781</v>
      </c>
      <c r="J2361" s="152" t="s">
        <v>89</v>
      </c>
    </row>
    <row r="2362" spans="1:10" ht="63.75" x14ac:dyDescent="0.25">
      <c r="A2362" s="158" t="s">
        <v>1461</v>
      </c>
      <c r="B2362" s="138" t="s">
        <v>1280</v>
      </c>
      <c r="C2362" s="158" t="s">
        <v>8</v>
      </c>
      <c r="D2362" s="158" t="s">
        <v>311</v>
      </c>
      <c r="E2362" s="187" t="s">
        <v>1844</v>
      </c>
      <c r="F2362" s="187"/>
      <c r="G2362" s="139" t="s">
        <v>12</v>
      </c>
      <c r="H2362" s="140">
        <v>1</v>
      </c>
      <c r="I2362" s="141">
        <v>7.82</v>
      </c>
      <c r="J2362" s="141">
        <v>7.82</v>
      </c>
    </row>
    <row r="2363" spans="1:10" ht="25.5" x14ac:dyDescent="0.25">
      <c r="A2363" s="154" t="s">
        <v>949</v>
      </c>
      <c r="B2363" s="142" t="s">
        <v>1967</v>
      </c>
      <c r="C2363" s="154" t="s">
        <v>8</v>
      </c>
      <c r="D2363" s="154" t="s">
        <v>194</v>
      </c>
      <c r="E2363" s="188" t="s">
        <v>1784</v>
      </c>
      <c r="F2363" s="188"/>
      <c r="G2363" s="143" t="s">
        <v>65</v>
      </c>
      <c r="H2363" s="144">
        <v>0.04</v>
      </c>
      <c r="I2363" s="145">
        <v>16.84</v>
      </c>
      <c r="J2363" s="145">
        <v>0.67</v>
      </c>
    </row>
    <row r="2364" spans="1:10" ht="25.5" x14ac:dyDescent="0.25">
      <c r="A2364" s="154" t="s">
        <v>949</v>
      </c>
      <c r="B2364" s="142" t="s">
        <v>1935</v>
      </c>
      <c r="C2364" s="154" t="s">
        <v>8</v>
      </c>
      <c r="D2364" s="154" t="s">
        <v>195</v>
      </c>
      <c r="E2364" s="188" t="s">
        <v>1784</v>
      </c>
      <c r="F2364" s="188"/>
      <c r="G2364" s="143" t="s">
        <v>65</v>
      </c>
      <c r="H2364" s="144">
        <v>0.04</v>
      </c>
      <c r="I2364" s="145">
        <v>21.87</v>
      </c>
      <c r="J2364" s="145">
        <v>0.87</v>
      </c>
    </row>
    <row r="2365" spans="1:10" ht="63.75" x14ac:dyDescent="0.25">
      <c r="A2365" s="155" t="s">
        <v>950</v>
      </c>
      <c r="B2365" s="148" t="s">
        <v>2593</v>
      </c>
      <c r="C2365" s="155" t="s">
        <v>8</v>
      </c>
      <c r="D2365" s="155" t="s">
        <v>505</v>
      </c>
      <c r="E2365" s="185" t="s">
        <v>1808</v>
      </c>
      <c r="F2365" s="185"/>
      <c r="G2365" s="149" t="s">
        <v>12</v>
      </c>
      <c r="H2365" s="150">
        <v>1.19</v>
      </c>
      <c r="I2365" s="151">
        <v>5.26</v>
      </c>
      <c r="J2365" s="151">
        <v>6.25</v>
      </c>
    </row>
    <row r="2366" spans="1:10" ht="25.5" x14ac:dyDescent="0.25">
      <c r="A2366" s="155" t="s">
        <v>950</v>
      </c>
      <c r="B2366" s="148" t="s">
        <v>2101</v>
      </c>
      <c r="C2366" s="155" t="s">
        <v>8</v>
      </c>
      <c r="D2366" s="155" t="s">
        <v>556</v>
      </c>
      <c r="E2366" s="185" t="s">
        <v>1808</v>
      </c>
      <c r="F2366" s="185"/>
      <c r="G2366" s="149" t="s">
        <v>198</v>
      </c>
      <c r="H2366" s="150">
        <v>8.9999999999999993E-3</v>
      </c>
      <c r="I2366" s="151">
        <v>3.95</v>
      </c>
      <c r="J2366" s="151">
        <v>0.03</v>
      </c>
    </row>
    <row r="2367" spans="1:10" x14ac:dyDescent="0.25">
      <c r="A2367" s="156"/>
      <c r="B2367" s="156"/>
      <c r="C2367" s="156"/>
      <c r="D2367" s="156"/>
      <c r="E2367" s="156" t="s">
        <v>1792</v>
      </c>
      <c r="F2367" s="146">
        <v>1.1399999999999999</v>
      </c>
      <c r="G2367" s="156" t="s">
        <v>1793</v>
      </c>
      <c r="H2367" s="146">
        <v>0</v>
      </c>
      <c r="I2367" s="156" t="s">
        <v>1794</v>
      </c>
      <c r="J2367" s="146">
        <v>1.1399999999999999</v>
      </c>
    </row>
    <row r="2368" spans="1:10" ht="13.5" thickBot="1" x14ac:dyDescent="0.3">
      <c r="A2368" s="156"/>
      <c r="B2368" s="156"/>
      <c r="C2368" s="156"/>
      <c r="D2368" s="156"/>
      <c r="E2368" s="156" t="s">
        <v>1795</v>
      </c>
      <c r="F2368" s="146">
        <v>0</v>
      </c>
      <c r="G2368" s="156"/>
      <c r="H2368" s="181" t="s">
        <v>1796</v>
      </c>
      <c r="I2368" s="181"/>
      <c r="J2368" s="146">
        <v>7.82</v>
      </c>
    </row>
    <row r="2369" spans="1:10" ht="13.5" thickTop="1" x14ac:dyDescent="0.25">
      <c r="A2369" s="147"/>
      <c r="B2369" s="147"/>
      <c r="C2369" s="147"/>
      <c r="D2369" s="147"/>
      <c r="E2369" s="147"/>
      <c r="F2369" s="147"/>
      <c r="G2369" s="147"/>
      <c r="H2369" s="147"/>
      <c r="I2369" s="147"/>
      <c r="J2369" s="147"/>
    </row>
    <row r="2370" spans="1:10" x14ac:dyDescent="0.25">
      <c r="A2370" s="157" t="s">
        <v>2594</v>
      </c>
      <c r="B2370" s="152" t="s">
        <v>1775</v>
      </c>
      <c r="C2370" s="157" t="s">
        <v>1776</v>
      </c>
      <c r="D2370" s="157" t="s">
        <v>1777</v>
      </c>
      <c r="E2370" s="186" t="s">
        <v>1778</v>
      </c>
      <c r="F2370" s="186"/>
      <c r="G2370" s="153" t="s">
        <v>1779</v>
      </c>
      <c r="H2370" s="152" t="s">
        <v>1780</v>
      </c>
      <c r="I2370" s="152" t="s">
        <v>1781</v>
      </c>
      <c r="J2370" s="152" t="s">
        <v>89</v>
      </c>
    </row>
    <row r="2371" spans="1:10" ht="63.75" x14ac:dyDescent="0.25">
      <c r="A2371" s="158" t="s">
        <v>1461</v>
      </c>
      <c r="B2371" s="138" t="s">
        <v>1281</v>
      </c>
      <c r="C2371" s="158" t="s">
        <v>8</v>
      </c>
      <c r="D2371" s="158" t="s">
        <v>695</v>
      </c>
      <c r="E2371" s="187" t="s">
        <v>1844</v>
      </c>
      <c r="F2371" s="187"/>
      <c r="G2371" s="139" t="s">
        <v>198</v>
      </c>
      <c r="H2371" s="140">
        <v>1</v>
      </c>
      <c r="I2371" s="141">
        <v>4570.68</v>
      </c>
      <c r="J2371" s="141">
        <v>4570.68</v>
      </c>
    </row>
    <row r="2372" spans="1:10" ht="89.25" x14ac:dyDescent="0.25">
      <c r="A2372" s="154" t="s">
        <v>949</v>
      </c>
      <c r="B2372" s="142" t="s">
        <v>1938</v>
      </c>
      <c r="C2372" s="154" t="s">
        <v>8</v>
      </c>
      <c r="D2372" s="154" t="s">
        <v>219</v>
      </c>
      <c r="E2372" s="188" t="s">
        <v>1811</v>
      </c>
      <c r="F2372" s="188"/>
      <c r="G2372" s="143" t="s">
        <v>185</v>
      </c>
      <c r="H2372" s="144">
        <v>0.18</v>
      </c>
      <c r="I2372" s="145">
        <v>231.97</v>
      </c>
      <c r="J2372" s="145">
        <v>41.75</v>
      </c>
    </row>
    <row r="2373" spans="1:10" ht="25.5" x14ac:dyDescent="0.25">
      <c r="A2373" s="154" t="s">
        <v>949</v>
      </c>
      <c r="B2373" s="142" t="s">
        <v>1935</v>
      </c>
      <c r="C2373" s="154" t="s">
        <v>8</v>
      </c>
      <c r="D2373" s="154" t="s">
        <v>195</v>
      </c>
      <c r="E2373" s="188" t="s">
        <v>1784</v>
      </c>
      <c r="F2373" s="188"/>
      <c r="G2373" s="143" t="s">
        <v>65</v>
      </c>
      <c r="H2373" s="144">
        <v>3.0249999999999999</v>
      </c>
      <c r="I2373" s="145">
        <v>21.87</v>
      </c>
      <c r="J2373" s="145">
        <v>66.150000000000006</v>
      </c>
    </row>
    <row r="2374" spans="1:10" ht="25.5" x14ac:dyDescent="0.25">
      <c r="A2374" s="154" t="s">
        <v>949</v>
      </c>
      <c r="B2374" s="142" t="s">
        <v>1967</v>
      </c>
      <c r="C2374" s="154" t="s">
        <v>8</v>
      </c>
      <c r="D2374" s="154" t="s">
        <v>194</v>
      </c>
      <c r="E2374" s="188" t="s">
        <v>1784</v>
      </c>
      <c r="F2374" s="188"/>
      <c r="G2374" s="143" t="s">
        <v>65</v>
      </c>
      <c r="H2374" s="144">
        <v>0.93100000000000005</v>
      </c>
      <c r="I2374" s="145">
        <v>16.84</v>
      </c>
      <c r="J2374" s="145">
        <v>15.67</v>
      </c>
    </row>
    <row r="2375" spans="1:10" x14ac:dyDescent="0.25">
      <c r="A2375" s="155" t="s">
        <v>950</v>
      </c>
      <c r="B2375" s="148" t="s">
        <v>2595</v>
      </c>
      <c r="C2375" s="155" t="s">
        <v>8</v>
      </c>
      <c r="D2375" s="155" t="s">
        <v>501</v>
      </c>
      <c r="E2375" s="185" t="s">
        <v>1808</v>
      </c>
      <c r="F2375" s="185"/>
      <c r="G2375" s="149" t="s">
        <v>12</v>
      </c>
      <c r="H2375" s="150">
        <v>9</v>
      </c>
      <c r="I2375" s="151">
        <v>29.74</v>
      </c>
      <c r="J2375" s="151">
        <v>267.66000000000003</v>
      </c>
    </row>
    <row r="2376" spans="1:10" ht="38.25" x14ac:dyDescent="0.25">
      <c r="A2376" s="155" t="s">
        <v>950</v>
      </c>
      <c r="B2376" s="148" t="s">
        <v>2596</v>
      </c>
      <c r="C2376" s="155" t="s">
        <v>8</v>
      </c>
      <c r="D2376" s="155" t="s">
        <v>521</v>
      </c>
      <c r="E2376" s="185" t="s">
        <v>1808</v>
      </c>
      <c r="F2376" s="185"/>
      <c r="G2376" s="149" t="s">
        <v>198</v>
      </c>
      <c r="H2376" s="150">
        <v>4</v>
      </c>
      <c r="I2376" s="151">
        <v>298.49</v>
      </c>
      <c r="J2376" s="151">
        <v>1193.96</v>
      </c>
    </row>
    <row r="2377" spans="1:10" ht="25.5" x14ac:dyDescent="0.25">
      <c r="A2377" s="155" t="s">
        <v>950</v>
      </c>
      <c r="B2377" s="148" t="s">
        <v>2597</v>
      </c>
      <c r="C2377" s="155" t="s">
        <v>8</v>
      </c>
      <c r="D2377" s="155" t="s">
        <v>576</v>
      </c>
      <c r="E2377" s="185" t="s">
        <v>1808</v>
      </c>
      <c r="F2377" s="185"/>
      <c r="G2377" s="149" t="s">
        <v>198</v>
      </c>
      <c r="H2377" s="150">
        <v>2</v>
      </c>
      <c r="I2377" s="151">
        <v>125.85</v>
      </c>
      <c r="J2377" s="151">
        <v>251.7</v>
      </c>
    </row>
    <row r="2378" spans="1:10" ht="51" x14ac:dyDescent="0.25">
      <c r="A2378" s="155" t="s">
        <v>950</v>
      </c>
      <c r="B2378" s="148" t="s">
        <v>2598</v>
      </c>
      <c r="C2378" s="155" t="s">
        <v>8</v>
      </c>
      <c r="D2378" s="155" t="s">
        <v>599</v>
      </c>
      <c r="E2378" s="185" t="s">
        <v>1808</v>
      </c>
      <c r="F2378" s="185"/>
      <c r="G2378" s="149" t="s">
        <v>198</v>
      </c>
      <c r="H2378" s="150">
        <v>1</v>
      </c>
      <c r="I2378" s="151">
        <v>2733.79</v>
      </c>
      <c r="J2378" s="151">
        <v>2733.79</v>
      </c>
    </row>
    <row r="2379" spans="1:10" x14ac:dyDescent="0.25">
      <c r="A2379" s="156"/>
      <c r="B2379" s="156"/>
      <c r="C2379" s="156"/>
      <c r="D2379" s="156"/>
      <c r="E2379" s="156" t="s">
        <v>1792</v>
      </c>
      <c r="F2379" s="146">
        <v>65.150000000000006</v>
      </c>
      <c r="G2379" s="156" t="s">
        <v>1793</v>
      </c>
      <c r="H2379" s="146">
        <v>0</v>
      </c>
      <c r="I2379" s="156" t="s">
        <v>1794</v>
      </c>
      <c r="J2379" s="146">
        <v>65.150000000000006</v>
      </c>
    </row>
    <row r="2380" spans="1:10" ht="13.5" thickBot="1" x14ac:dyDescent="0.3">
      <c r="A2380" s="156"/>
      <c r="B2380" s="156"/>
      <c r="C2380" s="156"/>
      <c r="D2380" s="156"/>
      <c r="E2380" s="156" t="s">
        <v>1795</v>
      </c>
      <c r="F2380" s="146">
        <v>0</v>
      </c>
      <c r="G2380" s="156"/>
      <c r="H2380" s="181" t="s">
        <v>1796</v>
      </c>
      <c r="I2380" s="181"/>
      <c r="J2380" s="146">
        <v>4570.68</v>
      </c>
    </row>
    <row r="2381" spans="1:10" ht="13.5" thickTop="1" x14ac:dyDescent="0.25">
      <c r="A2381" s="147"/>
      <c r="B2381" s="147"/>
      <c r="C2381" s="147"/>
      <c r="D2381" s="147"/>
      <c r="E2381" s="147"/>
      <c r="F2381" s="147"/>
      <c r="G2381" s="147"/>
      <c r="H2381" s="147"/>
      <c r="I2381" s="147"/>
      <c r="J2381" s="147"/>
    </row>
    <row r="2382" spans="1:10" x14ac:dyDescent="0.25">
      <c r="A2382" s="157" t="s">
        <v>2599</v>
      </c>
      <c r="B2382" s="152" t="s">
        <v>1775</v>
      </c>
      <c r="C2382" s="157" t="s">
        <v>1776</v>
      </c>
      <c r="D2382" s="157" t="s">
        <v>1777</v>
      </c>
      <c r="E2382" s="186" t="s">
        <v>1778</v>
      </c>
      <c r="F2382" s="186"/>
      <c r="G2382" s="153" t="s">
        <v>1779</v>
      </c>
      <c r="H2382" s="152" t="s">
        <v>1780</v>
      </c>
      <c r="I2382" s="152" t="s">
        <v>1781</v>
      </c>
      <c r="J2382" s="152" t="s">
        <v>89</v>
      </c>
    </row>
    <row r="2383" spans="1:10" ht="63.75" x14ac:dyDescent="0.25">
      <c r="A2383" s="158" t="s">
        <v>1461</v>
      </c>
      <c r="B2383" s="138" t="s">
        <v>1282</v>
      </c>
      <c r="C2383" s="158" t="s">
        <v>8</v>
      </c>
      <c r="D2383" s="158" t="s">
        <v>694</v>
      </c>
      <c r="E2383" s="187" t="s">
        <v>1844</v>
      </c>
      <c r="F2383" s="187"/>
      <c r="G2383" s="139" t="s">
        <v>198</v>
      </c>
      <c r="H2383" s="140">
        <v>1</v>
      </c>
      <c r="I2383" s="141">
        <v>4007.26</v>
      </c>
      <c r="J2383" s="141">
        <v>4007.26</v>
      </c>
    </row>
    <row r="2384" spans="1:10" ht="89.25" x14ac:dyDescent="0.25">
      <c r="A2384" s="154" t="s">
        <v>949</v>
      </c>
      <c r="B2384" s="142" t="s">
        <v>1938</v>
      </c>
      <c r="C2384" s="154" t="s">
        <v>8</v>
      </c>
      <c r="D2384" s="154" t="s">
        <v>219</v>
      </c>
      <c r="E2384" s="188" t="s">
        <v>1811</v>
      </c>
      <c r="F2384" s="188"/>
      <c r="G2384" s="143" t="s">
        <v>185</v>
      </c>
      <c r="H2384" s="144">
        <v>0.18</v>
      </c>
      <c r="I2384" s="145">
        <v>231.97</v>
      </c>
      <c r="J2384" s="145">
        <v>41.75</v>
      </c>
    </row>
    <row r="2385" spans="1:10" ht="25.5" x14ac:dyDescent="0.25">
      <c r="A2385" s="154" t="s">
        <v>949</v>
      </c>
      <c r="B2385" s="142" t="s">
        <v>1935</v>
      </c>
      <c r="C2385" s="154" t="s">
        <v>8</v>
      </c>
      <c r="D2385" s="154" t="s">
        <v>195</v>
      </c>
      <c r="E2385" s="188" t="s">
        <v>1784</v>
      </c>
      <c r="F2385" s="188"/>
      <c r="G2385" s="143" t="s">
        <v>65</v>
      </c>
      <c r="H2385" s="144">
        <v>2.0840000000000001</v>
      </c>
      <c r="I2385" s="145">
        <v>21.87</v>
      </c>
      <c r="J2385" s="145">
        <v>45.57</v>
      </c>
    </row>
    <row r="2386" spans="1:10" ht="25.5" x14ac:dyDescent="0.25">
      <c r="A2386" s="154" t="s">
        <v>949</v>
      </c>
      <c r="B2386" s="142" t="s">
        <v>1967</v>
      </c>
      <c r="C2386" s="154" t="s">
        <v>8</v>
      </c>
      <c r="D2386" s="154" t="s">
        <v>194</v>
      </c>
      <c r="E2386" s="188" t="s">
        <v>1784</v>
      </c>
      <c r="F2386" s="188"/>
      <c r="G2386" s="143" t="s">
        <v>65</v>
      </c>
      <c r="H2386" s="144">
        <v>0.64100000000000001</v>
      </c>
      <c r="I2386" s="145">
        <v>16.84</v>
      </c>
      <c r="J2386" s="145">
        <v>10.79</v>
      </c>
    </row>
    <row r="2387" spans="1:10" x14ac:dyDescent="0.25">
      <c r="A2387" s="155" t="s">
        <v>950</v>
      </c>
      <c r="B2387" s="148" t="s">
        <v>2595</v>
      </c>
      <c r="C2387" s="155" t="s">
        <v>8</v>
      </c>
      <c r="D2387" s="155" t="s">
        <v>501</v>
      </c>
      <c r="E2387" s="185" t="s">
        <v>1808</v>
      </c>
      <c r="F2387" s="185"/>
      <c r="G2387" s="149" t="s">
        <v>12</v>
      </c>
      <c r="H2387" s="150">
        <v>9</v>
      </c>
      <c r="I2387" s="151">
        <v>29.74</v>
      </c>
      <c r="J2387" s="151">
        <v>267.66000000000003</v>
      </c>
    </row>
    <row r="2388" spans="1:10" ht="38.25" x14ac:dyDescent="0.25">
      <c r="A2388" s="155" t="s">
        <v>950</v>
      </c>
      <c r="B2388" s="148" t="s">
        <v>2596</v>
      </c>
      <c r="C2388" s="155" t="s">
        <v>8</v>
      </c>
      <c r="D2388" s="155" t="s">
        <v>521</v>
      </c>
      <c r="E2388" s="185" t="s">
        <v>1808</v>
      </c>
      <c r="F2388" s="185"/>
      <c r="G2388" s="149" t="s">
        <v>198</v>
      </c>
      <c r="H2388" s="150">
        <v>4</v>
      </c>
      <c r="I2388" s="151">
        <v>298.49</v>
      </c>
      <c r="J2388" s="151">
        <v>1193.96</v>
      </c>
    </row>
    <row r="2389" spans="1:10" ht="25.5" x14ac:dyDescent="0.25">
      <c r="A2389" s="155" t="s">
        <v>950</v>
      </c>
      <c r="B2389" s="148" t="s">
        <v>2597</v>
      </c>
      <c r="C2389" s="155" t="s">
        <v>8</v>
      </c>
      <c r="D2389" s="155" t="s">
        <v>576</v>
      </c>
      <c r="E2389" s="185" t="s">
        <v>1808</v>
      </c>
      <c r="F2389" s="185"/>
      <c r="G2389" s="149" t="s">
        <v>198</v>
      </c>
      <c r="H2389" s="150">
        <v>1</v>
      </c>
      <c r="I2389" s="151">
        <v>125.85</v>
      </c>
      <c r="J2389" s="151">
        <v>125.85</v>
      </c>
    </row>
    <row r="2390" spans="1:10" ht="51" x14ac:dyDescent="0.25">
      <c r="A2390" s="155" t="s">
        <v>950</v>
      </c>
      <c r="B2390" s="148" t="s">
        <v>2600</v>
      </c>
      <c r="C2390" s="155" t="s">
        <v>8</v>
      </c>
      <c r="D2390" s="155" t="s">
        <v>600</v>
      </c>
      <c r="E2390" s="185" t="s">
        <v>1808</v>
      </c>
      <c r="F2390" s="185"/>
      <c r="G2390" s="149" t="s">
        <v>198</v>
      </c>
      <c r="H2390" s="150">
        <v>1</v>
      </c>
      <c r="I2390" s="151">
        <v>2321.6799999999998</v>
      </c>
      <c r="J2390" s="151">
        <v>2321.6799999999998</v>
      </c>
    </row>
    <row r="2391" spans="1:10" x14ac:dyDescent="0.25">
      <c r="A2391" s="156"/>
      <c r="B2391" s="156"/>
      <c r="C2391" s="156"/>
      <c r="D2391" s="156"/>
      <c r="E2391" s="156" t="s">
        <v>1792</v>
      </c>
      <c r="F2391" s="146">
        <v>45.75</v>
      </c>
      <c r="G2391" s="156" t="s">
        <v>1793</v>
      </c>
      <c r="H2391" s="146">
        <v>0</v>
      </c>
      <c r="I2391" s="156" t="s">
        <v>1794</v>
      </c>
      <c r="J2391" s="146">
        <v>45.75</v>
      </c>
    </row>
    <row r="2392" spans="1:10" ht="13.5" thickBot="1" x14ac:dyDescent="0.3">
      <c r="A2392" s="156"/>
      <c r="B2392" s="156"/>
      <c r="C2392" s="156"/>
      <c r="D2392" s="156"/>
      <c r="E2392" s="156" t="s">
        <v>1795</v>
      </c>
      <c r="F2392" s="146">
        <v>0</v>
      </c>
      <c r="G2392" s="156"/>
      <c r="H2392" s="181" t="s">
        <v>1796</v>
      </c>
      <c r="I2392" s="181"/>
      <c r="J2392" s="146">
        <v>4007.26</v>
      </c>
    </row>
    <row r="2393" spans="1:10" ht="13.5" thickTop="1" x14ac:dyDescent="0.25">
      <c r="A2393" s="147"/>
      <c r="B2393" s="147"/>
      <c r="C2393" s="147"/>
      <c r="D2393" s="147"/>
      <c r="E2393" s="147"/>
      <c r="F2393" s="147"/>
      <c r="G2393" s="147"/>
      <c r="H2393" s="147"/>
      <c r="I2393" s="147"/>
      <c r="J2393" s="147"/>
    </row>
    <row r="2394" spans="1:10" x14ac:dyDescent="0.25">
      <c r="A2394" s="157" t="s">
        <v>2601</v>
      </c>
      <c r="B2394" s="152" t="s">
        <v>1775</v>
      </c>
      <c r="C2394" s="157" t="s">
        <v>1776</v>
      </c>
      <c r="D2394" s="157" t="s">
        <v>1777</v>
      </c>
      <c r="E2394" s="186" t="s">
        <v>1778</v>
      </c>
      <c r="F2394" s="186"/>
      <c r="G2394" s="153" t="s">
        <v>1779</v>
      </c>
      <c r="H2394" s="152" t="s">
        <v>1780</v>
      </c>
      <c r="I2394" s="152" t="s">
        <v>1781</v>
      </c>
      <c r="J2394" s="152" t="s">
        <v>89</v>
      </c>
    </row>
    <row r="2395" spans="1:10" ht="63.75" x14ac:dyDescent="0.25">
      <c r="A2395" s="158" t="s">
        <v>1461</v>
      </c>
      <c r="B2395" s="138" t="s">
        <v>1235</v>
      </c>
      <c r="C2395" s="158" t="s">
        <v>8</v>
      </c>
      <c r="D2395" s="158" t="s">
        <v>319</v>
      </c>
      <c r="E2395" s="187" t="s">
        <v>1844</v>
      </c>
      <c r="F2395" s="187"/>
      <c r="G2395" s="139" t="s">
        <v>198</v>
      </c>
      <c r="H2395" s="140">
        <v>1</v>
      </c>
      <c r="I2395" s="141">
        <v>26.98</v>
      </c>
      <c r="J2395" s="141">
        <v>26.98</v>
      </c>
    </row>
    <row r="2396" spans="1:10" ht="25.5" x14ac:dyDescent="0.25">
      <c r="A2396" s="154" t="s">
        <v>949</v>
      </c>
      <c r="B2396" s="142" t="s">
        <v>1967</v>
      </c>
      <c r="C2396" s="154" t="s">
        <v>8</v>
      </c>
      <c r="D2396" s="154" t="s">
        <v>194</v>
      </c>
      <c r="E2396" s="188" t="s">
        <v>1784</v>
      </c>
      <c r="F2396" s="188"/>
      <c r="G2396" s="143" t="s">
        <v>65</v>
      </c>
      <c r="H2396" s="144">
        <v>0.35699999999999998</v>
      </c>
      <c r="I2396" s="145">
        <v>16.84</v>
      </c>
      <c r="J2396" s="145">
        <v>6.01</v>
      </c>
    </row>
    <row r="2397" spans="1:10" ht="25.5" x14ac:dyDescent="0.25">
      <c r="A2397" s="154" t="s">
        <v>949</v>
      </c>
      <c r="B2397" s="142" t="s">
        <v>1935</v>
      </c>
      <c r="C2397" s="154" t="s">
        <v>8</v>
      </c>
      <c r="D2397" s="154" t="s">
        <v>195</v>
      </c>
      <c r="E2397" s="188" t="s">
        <v>1784</v>
      </c>
      <c r="F2397" s="188"/>
      <c r="G2397" s="143" t="s">
        <v>65</v>
      </c>
      <c r="H2397" s="144">
        <v>0.35699999999999998</v>
      </c>
      <c r="I2397" s="145">
        <v>21.87</v>
      </c>
      <c r="J2397" s="145">
        <v>7.8</v>
      </c>
    </row>
    <row r="2398" spans="1:10" ht="51" x14ac:dyDescent="0.25">
      <c r="A2398" s="155" t="s">
        <v>950</v>
      </c>
      <c r="B2398" s="148" t="s">
        <v>2141</v>
      </c>
      <c r="C2398" s="155" t="s">
        <v>8</v>
      </c>
      <c r="D2398" s="155" t="s">
        <v>500</v>
      </c>
      <c r="E2398" s="185" t="s">
        <v>1808</v>
      </c>
      <c r="F2398" s="185"/>
      <c r="G2398" s="149" t="s">
        <v>198</v>
      </c>
      <c r="H2398" s="150">
        <v>2</v>
      </c>
      <c r="I2398" s="151">
        <v>0.2</v>
      </c>
      <c r="J2398" s="151">
        <v>0.4</v>
      </c>
    </row>
    <row r="2399" spans="1:10" ht="38.25" x14ac:dyDescent="0.25">
      <c r="A2399" s="155" t="s">
        <v>950</v>
      </c>
      <c r="B2399" s="148" t="s">
        <v>2602</v>
      </c>
      <c r="C2399" s="155" t="s">
        <v>8</v>
      </c>
      <c r="D2399" s="155" t="s">
        <v>528</v>
      </c>
      <c r="E2399" s="185" t="s">
        <v>1808</v>
      </c>
      <c r="F2399" s="185"/>
      <c r="G2399" s="149" t="s">
        <v>198</v>
      </c>
      <c r="H2399" s="150">
        <v>1</v>
      </c>
      <c r="I2399" s="151">
        <v>12.77</v>
      </c>
      <c r="J2399" s="151">
        <v>12.77</v>
      </c>
    </row>
    <row r="2400" spans="1:10" x14ac:dyDescent="0.25">
      <c r="A2400" s="156"/>
      <c r="B2400" s="156"/>
      <c r="C2400" s="156"/>
      <c r="D2400" s="156"/>
      <c r="E2400" s="156" t="s">
        <v>1792</v>
      </c>
      <c r="F2400" s="146">
        <v>10.3</v>
      </c>
      <c r="G2400" s="156" t="s">
        <v>1793</v>
      </c>
      <c r="H2400" s="146">
        <v>0</v>
      </c>
      <c r="I2400" s="156" t="s">
        <v>1794</v>
      </c>
      <c r="J2400" s="146">
        <v>10.3</v>
      </c>
    </row>
    <row r="2401" spans="1:10" ht="13.5" thickBot="1" x14ac:dyDescent="0.3">
      <c r="A2401" s="156"/>
      <c r="B2401" s="156"/>
      <c r="C2401" s="156"/>
      <c r="D2401" s="156"/>
      <c r="E2401" s="156" t="s">
        <v>1795</v>
      </c>
      <c r="F2401" s="146">
        <v>0</v>
      </c>
      <c r="G2401" s="156"/>
      <c r="H2401" s="181" t="s">
        <v>1796</v>
      </c>
      <c r="I2401" s="181"/>
      <c r="J2401" s="146">
        <v>26.98</v>
      </c>
    </row>
    <row r="2402" spans="1:10" ht="13.5" thickTop="1" x14ac:dyDescent="0.25">
      <c r="A2402" s="147"/>
      <c r="B2402" s="147"/>
      <c r="C2402" s="147"/>
      <c r="D2402" s="147"/>
      <c r="E2402" s="147"/>
      <c r="F2402" s="147"/>
      <c r="G2402" s="147"/>
      <c r="H2402" s="147"/>
      <c r="I2402" s="147"/>
      <c r="J2402" s="147"/>
    </row>
    <row r="2403" spans="1:10" x14ac:dyDescent="0.25">
      <c r="A2403" s="157" t="s">
        <v>2603</v>
      </c>
      <c r="B2403" s="152" t="s">
        <v>1775</v>
      </c>
      <c r="C2403" s="157" t="s">
        <v>1776</v>
      </c>
      <c r="D2403" s="157" t="s">
        <v>1777</v>
      </c>
      <c r="E2403" s="186" t="s">
        <v>1778</v>
      </c>
      <c r="F2403" s="186"/>
      <c r="G2403" s="153" t="s">
        <v>1779</v>
      </c>
      <c r="H2403" s="152" t="s">
        <v>1780</v>
      </c>
      <c r="I2403" s="152" t="s">
        <v>1781</v>
      </c>
      <c r="J2403" s="152" t="s">
        <v>89</v>
      </c>
    </row>
    <row r="2404" spans="1:10" ht="63.75" x14ac:dyDescent="0.25">
      <c r="A2404" s="158" t="s">
        <v>1461</v>
      </c>
      <c r="B2404" s="138" t="s">
        <v>1236</v>
      </c>
      <c r="C2404" s="158" t="s">
        <v>8</v>
      </c>
      <c r="D2404" s="158" t="s">
        <v>677</v>
      </c>
      <c r="E2404" s="187" t="s">
        <v>1844</v>
      </c>
      <c r="F2404" s="187"/>
      <c r="G2404" s="139" t="s">
        <v>198</v>
      </c>
      <c r="H2404" s="140">
        <v>1</v>
      </c>
      <c r="I2404" s="141">
        <v>501.93</v>
      </c>
      <c r="J2404" s="141">
        <v>501.93</v>
      </c>
    </row>
    <row r="2405" spans="1:10" ht="89.25" x14ac:dyDescent="0.25">
      <c r="A2405" s="154" t="s">
        <v>949</v>
      </c>
      <c r="B2405" s="142" t="s">
        <v>1948</v>
      </c>
      <c r="C2405" s="154" t="s">
        <v>8</v>
      </c>
      <c r="D2405" s="154" t="s">
        <v>236</v>
      </c>
      <c r="E2405" s="188" t="s">
        <v>1811</v>
      </c>
      <c r="F2405" s="188"/>
      <c r="G2405" s="143" t="s">
        <v>185</v>
      </c>
      <c r="H2405" s="144">
        <v>8.6999999999999994E-3</v>
      </c>
      <c r="I2405" s="145">
        <v>117.51</v>
      </c>
      <c r="J2405" s="145">
        <v>1.02</v>
      </c>
    </row>
    <row r="2406" spans="1:10" ht="89.25" x14ac:dyDescent="0.25">
      <c r="A2406" s="154" t="s">
        <v>949</v>
      </c>
      <c r="B2406" s="142" t="s">
        <v>1949</v>
      </c>
      <c r="C2406" s="154" t="s">
        <v>8</v>
      </c>
      <c r="D2406" s="154" t="s">
        <v>254</v>
      </c>
      <c r="E2406" s="188" t="s">
        <v>1811</v>
      </c>
      <c r="F2406" s="188"/>
      <c r="G2406" s="143" t="s">
        <v>187</v>
      </c>
      <c r="H2406" s="144">
        <v>2.9399999999999999E-2</v>
      </c>
      <c r="I2406" s="145">
        <v>42.37</v>
      </c>
      <c r="J2406" s="145">
        <v>1.24</v>
      </c>
    </row>
    <row r="2407" spans="1:10" ht="51" x14ac:dyDescent="0.25">
      <c r="A2407" s="154" t="s">
        <v>949</v>
      </c>
      <c r="B2407" s="142" t="s">
        <v>2414</v>
      </c>
      <c r="C2407" s="154" t="s">
        <v>8</v>
      </c>
      <c r="D2407" s="154" t="s">
        <v>293</v>
      </c>
      <c r="E2407" s="188" t="s">
        <v>1815</v>
      </c>
      <c r="F2407" s="188"/>
      <c r="G2407" s="143" t="s">
        <v>951</v>
      </c>
      <c r="H2407" s="144">
        <v>4.48E-2</v>
      </c>
      <c r="I2407" s="145">
        <v>2153.1799999999998</v>
      </c>
      <c r="J2407" s="145">
        <v>96.46</v>
      </c>
    </row>
    <row r="2408" spans="1:10" ht="51" x14ac:dyDescent="0.25">
      <c r="A2408" s="154" t="s">
        <v>949</v>
      </c>
      <c r="B2408" s="142" t="s">
        <v>2604</v>
      </c>
      <c r="C2408" s="154" t="s">
        <v>8</v>
      </c>
      <c r="D2408" s="154" t="s">
        <v>720</v>
      </c>
      <c r="E2408" s="188" t="s">
        <v>1860</v>
      </c>
      <c r="F2408" s="188"/>
      <c r="G2408" s="143" t="s">
        <v>951</v>
      </c>
      <c r="H2408" s="144">
        <v>8.1000000000000003E-2</v>
      </c>
      <c r="I2408" s="145">
        <v>194.87</v>
      </c>
      <c r="J2408" s="145">
        <v>15.78</v>
      </c>
    </row>
    <row r="2409" spans="1:10" ht="63.75" x14ac:dyDescent="0.25">
      <c r="A2409" s="154" t="s">
        <v>949</v>
      </c>
      <c r="B2409" s="142" t="s">
        <v>2149</v>
      </c>
      <c r="C2409" s="154" t="s">
        <v>8</v>
      </c>
      <c r="D2409" s="154" t="s">
        <v>728</v>
      </c>
      <c r="E2409" s="188" t="s">
        <v>1784</v>
      </c>
      <c r="F2409" s="188"/>
      <c r="G2409" s="143" t="s">
        <v>951</v>
      </c>
      <c r="H2409" s="144">
        <v>1.4E-3</v>
      </c>
      <c r="I2409" s="145">
        <v>407.87</v>
      </c>
      <c r="J2409" s="145">
        <v>0.56999999999999995</v>
      </c>
    </row>
    <row r="2410" spans="1:10" ht="51" x14ac:dyDescent="0.25">
      <c r="A2410" s="154" t="s">
        <v>949</v>
      </c>
      <c r="B2410" s="142" t="s">
        <v>2150</v>
      </c>
      <c r="C2410" s="154" t="s">
        <v>8</v>
      </c>
      <c r="D2410" s="154" t="s">
        <v>730</v>
      </c>
      <c r="E2410" s="188" t="s">
        <v>1784</v>
      </c>
      <c r="F2410" s="188"/>
      <c r="G2410" s="143" t="s">
        <v>951</v>
      </c>
      <c r="H2410" s="144">
        <v>0.1012</v>
      </c>
      <c r="I2410" s="145">
        <v>492.34</v>
      </c>
      <c r="J2410" s="145">
        <v>49.82</v>
      </c>
    </row>
    <row r="2411" spans="1:10" ht="25.5" x14ac:dyDescent="0.25">
      <c r="A2411" s="154" t="s">
        <v>949</v>
      </c>
      <c r="B2411" s="142" t="s">
        <v>1827</v>
      </c>
      <c r="C2411" s="154" t="s">
        <v>8</v>
      </c>
      <c r="D2411" s="154" t="s">
        <v>66</v>
      </c>
      <c r="E2411" s="188" t="s">
        <v>1784</v>
      </c>
      <c r="F2411" s="188"/>
      <c r="G2411" s="143" t="s">
        <v>65</v>
      </c>
      <c r="H2411" s="144">
        <v>5.4391999999999996</v>
      </c>
      <c r="I2411" s="145">
        <v>16.829999999999998</v>
      </c>
      <c r="J2411" s="145">
        <v>91.54</v>
      </c>
    </row>
    <row r="2412" spans="1:10" ht="25.5" x14ac:dyDescent="0.25">
      <c r="A2412" s="154" t="s">
        <v>949</v>
      </c>
      <c r="B2412" s="142" t="s">
        <v>2084</v>
      </c>
      <c r="C2412" s="154" t="s">
        <v>8</v>
      </c>
      <c r="D2412" s="154" t="s">
        <v>183</v>
      </c>
      <c r="E2412" s="188" t="s">
        <v>1784</v>
      </c>
      <c r="F2412" s="188"/>
      <c r="G2412" s="143" t="s">
        <v>65</v>
      </c>
      <c r="H2412" s="144">
        <v>5.4391999999999996</v>
      </c>
      <c r="I2412" s="145">
        <v>21.1</v>
      </c>
      <c r="J2412" s="145">
        <v>114.76</v>
      </c>
    </row>
    <row r="2413" spans="1:10" ht="25.5" x14ac:dyDescent="0.25">
      <c r="A2413" s="155" t="s">
        <v>950</v>
      </c>
      <c r="B2413" s="148" t="s">
        <v>2151</v>
      </c>
      <c r="C2413" s="155" t="s">
        <v>8</v>
      </c>
      <c r="D2413" s="155" t="s">
        <v>634</v>
      </c>
      <c r="E2413" s="185" t="s">
        <v>1808</v>
      </c>
      <c r="F2413" s="185"/>
      <c r="G2413" s="149" t="s">
        <v>198</v>
      </c>
      <c r="H2413" s="150">
        <v>169.80269999999999</v>
      </c>
      <c r="I2413" s="151">
        <v>0.77</v>
      </c>
      <c r="J2413" s="151">
        <v>130.74</v>
      </c>
    </row>
    <row r="2414" spans="1:10" x14ac:dyDescent="0.25">
      <c r="A2414" s="156"/>
      <c r="B2414" s="156"/>
      <c r="C2414" s="156"/>
      <c r="D2414" s="156"/>
      <c r="E2414" s="156" t="s">
        <v>1792</v>
      </c>
      <c r="F2414" s="146">
        <v>202.84</v>
      </c>
      <c r="G2414" s="156" t="s">
        <v>1793</v>
      </c>
      <c r="H2414" s="146">
        <v>0</v>
      </c>
      <c r="I2414" s="156" t="s">
        <v>1794</v>
      </c>
      <c r="J2414" s="146">
        <v>202.84</v>
      </c>
    </row>
    <row r="2415" spans="1:10" ht="13.5" thickBot="1" x14ac:dyDescent="0.3">
      <c r="A2415" s="156"/>
      <c r="B2415" s="156"/>
      <c r="C2415" s="156"/>
      <c r="D2415" s="156"/>
      <c r="E2415" s="156" t="s">
        <v>1795</v>
      </c>
      <c r="F2415" s="146">
        <v>0</v>
      </c>
      <c r="G2415" s="156"/>
      <c r="H2415" s="181" t="s">
        <v>1796</v>
      </c>
      <c r="I2415" s="181"/>
      <c r="J2415" s="146">
        <v>501.93</v>
      </c>
    </row>
    <row r="2416" spans="1:10" ht="13.5" thickTop="1" x14ac:dyDescent="0.25">
      <c r="A2416" s="147"/>
      <c r="B2416" s="147"/>
      <c r="C2416" s="147"/>
      <c r="D2416" s="147"/>
      <c r="E2416" s="147"/>
      <c r="F2416" s="147"/>
      <c r="G2416" s="147"/>
      <c r="H2416" s="147"/>
      <c r="I2416" s="147"/>
      <c r="J2416" s="147"/>
    </row>
    <row r="2417" spans="1:10" x14ac:dyDescent="0.25">
      <c r="A2417" s="157" t="s">
        <v>2605</v>
      </c>
      <c r="B2417" s="152" t="s">
        <v>1775</v>
      </c>
      <c r="C2417" s="157" t="s">
        <v>1776</v>
      </c>
      <c r="D2417" s="157" t="s">
        <v>1777</v>
      </c>
      <c r="E2417" s="186" t="s">
        <v>1778</v>
      </c>
      <c r="F2417" s="186"/>
      <c r="G2417" s="153" t="s">
        <v>1779</v>
      </c>
      <c r="H2417" s="152" t="s">
        <v>1780</v>
      </c>
      <c r="I2417" s="152" t="s">
        <v>1781</v>
      </c>
      <c r="J2417" s="152" t="s">
        <v>89</v>
      </c>
    </row>
    <row r="2418" spans="1:10" ht="63.75" x14ac:dyDescent="0.25">
      <c r="A2418" s="158" t="s">
        <v>1461</v>
      </c>
      <c r="B2418" s="138" t="s">
        <v>1237</v>
      </c>
      <c r="C2418" s="158" t="s">
        <v>8</v>
      </c>
      <c r="D2418" s="158" t="s">
        <v>334</v>
      </c>
      <c r="E2418" s="187" t="s">
        <v>1844</v>
      </c>
      <c r="F2418" s="187"/>
      <c r="G2418" s="139" t="s">
        <v>198</v>
      </c>
      <c r="H2418" s="140">
        <v>1</v>
      </c>
      <c r="I2418" s="141">
        <v>42.37</v>
      </c>
      <c r="J2418" s="141">
        <v>42.37</v>
      </c>
    </row>
    <row r="2419" spans="1:10" ht="51" x14ac:dyDescent="0.25">
      <c r="A2419" s="154" t="s">
        <v>949</v>
      </c>
      <c r="B2419" s="142" t="s">
        <v>2153</v>
      </c>
      <c r="C2419" s="154" t="s">
        <v>8</v>
      </c>
      <c r="D2419" s="154" t="s">
        <v>323</v>
      </c>
      <c r="E2419" s="188" t="s">
        <v>1844</v>
      </c>
      <c r="F2419" s="188"/>
      <c r="G2419" s="143" t="s">
        <v>198</v>
      </c>
      <c r="H2419" s="144">
        <v>1</v>
      </c>
      <c r="I2419" s="145">
        <v>6.51</v>
      </c>
      <c r="J2419" s="145">
        <v>6.51</v>
      </c>
    </row>
    <row r="2420" spans="1:10" ht="63.75" x14ac:dyDescent="0.25">
      <c r="A2420" s="154" t="s">
        <v>949</v>
      </c>
      <c r="B2420" s="142" t="s">
        <v>2606</v>
      </c>
      <c r="C2420" s="154" t="s">
        <v>8</v>
      </c>
      <c r="D2420" s="154" t="s">
        <v>333</v>
      </c>
      <c r="E2420" s="188" t="s">
        <v>1844</v>
      </c>
      <c r="F2420" s="188"/>
      <c r="G2420" s="143" t="s">
        <v>198</v>
      </c>
      <c r="H2420" s="144">
        <v>1</v>
      </c>
      <c r="I2420" s="145">
        <v>35.86</v>
      </c>
      <c r="J2420" s="145">
        <v>35.86</v>
      </c>
    </row>
    <row r="2421" spans="1:10" x14ac:dyDescent="0.25">
      <c r="A2421" s="156"/>
      <c r="B2421" s="156"/>
      <c r="C2421" s="156"/>
      <c r="D2421" s="156"/>
      <c r="E2421" s="156" t="s">
        <v>1792</v>
      </c>
      <c r="F2421" s="146">
        <v>18.11</v>
      </c>
      <c r="G2421" s="156" t="s">
        <v>1793</v>
      </c>
      <c r="H2421" s="146">
        <v>0</v>
      </c>
      <c r="I2421" s="156" t="s">
        <v>1794</v>
      </c>
      <c r="J2421" s="146">
        <v>18.11</v>
      </c>
    </row>
    <row r="2422" spans="1:10" ht="13.5" thickBot="1" x14ac:dyDescent="0.3">
      <c r="A2422" s="156"/>
      <c r="B2422" s="156"/>
      <c r="C2422" s="156"/>
      <c r="D2422" s="156"/>
      <c r="E2422" s="156" t="s">
        <v>1795</v>
      </c>
      <c r="F2422" s="146">
        <v>0</v>
      </c>
      <c r="G2422" s="156"/>
      <c r="H2422" s="181" t="s">
        <v>1796</v>
      </c>
      <c r="I2422" s="181"/>
      <c r="J2422" s="146">
        <v>42.37</v>
      </c>
    </row>
    <row r="2423" spans="1:10" ht="13.5" thickTop="1" x14ac:dyDescent="0.25">
      <c r="A2423" s="147"/>
      <c r="B2423" s="147"/>
      <c r="C2423" s="147"/>
      <c r="D2423" s="147"/>
      <c r="E2423" s="147"/>
      <c r="F2423" s="147"/>
      <c r="G2423" s="147"/>
      <c r="H2423" s="147"/>
      <c r="I2423" s="147"/>
      <c r="J2423" s="147"/>
    </row>
    <row r="2424" spans="1:10" x14ac:dyDescent="0.25">
      <c r="A2424" s="157" t="s">
        <v>2607</v>
      </c>
      <c r="B2424" s="152" t="s">
        <v>1775</v>
      </c>
      <c r="C2424" s="157" t="s">
        <v>1776</v>
      </c>
      <c r="D2424" s="157" t="s">
        <v>1777</v>
      </c>
      <c r="E2424" s="186" t="s">
        <v>1778</v>
      </c>
      <c r="F2424" s="186"/>
      <c r="G2424" s="153" t="s">
        <v>1779</v>
      </c>
      <c r="H2424" s="152" t="s">
        <v>1780</v>
      </c>
      <c r="I2424" s="152" t="s">
        <v>1781</v>
      </c>
      <c r="J2424" s="152" t="s">
        <v>89</v>
      </c>
    </row>
    <row r="2425" spans="1:10" ht="51" x14ac:dyDescent="0.25">
      <c r="A2425" s="158" t="s">
        <v>1461</v>
      </c>
      <c r="B2425" s="138" t="s">
        <v>1238</v>
      </c>
      <c r="C2425" s="158" t="s">
        <v>8</v>
      </c>
      <c r="D2425" s="158" t="s">
        <v>143</v>
      </c>
      <c r="E2425" s="187" t="s">
        <v>1844</v>
      </c>
      <c r="F2425" s="187"/>
      <c r="G2425" s="139" t="s">
        <v>198</v>
      </c>
      <c r="H2425" s="140">
        <v>1</v>
      </c>
      <c r="I2425" s="141">
        <v>35.75</v>
      </c>
      <c r="J2425" s="141">
        <v>35.75</v>
      </c>
    </row>
    <row r="2426" spans="1:10" ht="51" x14ac:dyDescent="0.25">
      <c r="A2426" s="154" t="s">
        <v>949</v>
      </c>
      <c r="B2426" s="142" t="s">
        <v>2153</v>
      </c>
      <c r="C2426" s="154" t="s">
        <v>8</v>
      </c>
      <c r="D2426" s="154" t="s">
        <v>323</v>
      </c>
      <c r="E2426" s="188" t="s">
        <v>1844</v>
      </c>
      <c r="F2426" s="188"/>
      <c r="G2426" s="143" t="s">
        <v>198</v>
      </c>
      <c r="H2426" s="144">
        <v>1</v>
      </c>
      <c r="I2426" s="145">
        <v>6.51</v>
      </c>
      <c r="J2426" s="145">
        <v>6.51</v>
      </c>
    </row>
    <row r="2427" spans="1:10" ht="51" x14ac:dyDescent="0.25">
      <c r="A2427" s="154" t="s">
        <v>949</v>
      </c>
      <c r="B2427" s="142" t="s">
        <v>2608</v>
      </c>
      <c r="C2427" s="154" t="s">
        <v>8</v>
      </c>
      <c r="D2427" s="154" t="s">
        <v>330</v>
      </c>
      <c r="E2427" s="188" t="s">
        <v>1844</v>
      </c>
      <c r="F2427" s="188"/>
      <c r="G2427" s="143" t="s">
        <v>198</v>
      </c>
      <c r="H2427" s="144">
        <v>1</v>
      </c>
      <c r="I2427" s="145">
        <v>29.24</v>
      </c>
      <c r="J2427" s="145">
        <v>29.24</v>
      </c>
    </row>
    <row r="2428" spans="1:10" x14ac:dyDescent="0.25">
      <c r="A2428" s="156"/>
      <c r="B2428" s="156"/>
      <c r="C2428" s="156"/>
      <c r="D2428" s="156"/>
      <c r="E2428" s="156" t="s">
        <v>1792</v>
      </c>
      <c r="F2428" s="146">
        <v>13.9</v>
      </c>
      <c r="G2428" s="156" t="s">
        <v>1793</v>
      </c>
      <c r="H2428" s="146">
        <v>0</v>
      </c>
      <c r="I2428" s="156" t="s">
        <v>1794</v>
      </c>
      <c r="J2428" s="146">
        <v>13.9</v>
      </c>
    </row>
    <row r="2429" spans="1:10" ht="13.5" thickBot="1" x14ac:dyDescent="0.3">
      <c r="A2429" s="156"/>
      <c r="B2429" s="156"/>
      <c r="C2429" s="156"/>
      <c r="D2429" s="156"/>
      <c r="E2429" s="156" t="s">
        <v>1795</v>
      </c>
      <c r="F2429" s="146">
        <v>0</v>
      </c>
      <c r="G2429" s="156"/>
      <c r="H2429" s="181" t="s">
        <v>1796</v>
      </c>
      <c r="I2429" s="181"/>
      <c r="J2429" s="146">
        <v>35.75</v>
      </c>
    </row>
    <row r="2430" spans="1:10" ht="13.5" thickTop="1" x14ac:dyDescent="0.25">
      <c r="A2430" s="147"/>
      <c r="B2430" s="147"/>
      <c r="C2430" s="147"/>
      <c r="D2430" s="147"/>
      <c r="E2430" s="147"/>
      <c r="F2430" s="147"/>
      <c r="G2430" s="147"/>
      <c r="H2430" s="147"/>
      <c r="I2430" s="147"/>
      <c r="J2430" s="147"/>
    </row>
    <row r="2431" spans="1:10" x14ac:dyDescent="0.25">
      <c r="A2431" s="157" t="s">
        <v>2609</v>
      </c>
      <c r="B2431" s="152" t="s">
        <v>1775</v>
      </c>
      <c r="C2431" s="157" t="s">
        <v>1776</v>
      </c>
      <c r="D2431" s="157" t="s">
        <v>1777</v>
      </c>
      <c r="E2431" s="186" t="s">
        <v>1778</v>
      </c>
      <c r="F2431" s="186"/>
      <c r="G2431" s="153" t="s">
        <v>1779</v>
      </c>
      <c r="H2431" s="152" t="s">
        <v>1780</v>
      </c>
      <c r="I2431" s="152" t="s">
        <v>1781</v>
      </c>
      <c r="J2431" s="152" t="s">
        <v>89</v>
      </c>
    </row>
    <row r="2432" spans="1:10" ht="51" x14ac:dyDescent="0.25">
      <c r="A2432" s="158" t="s">
        <v>1461</v>
      </c>
      <c r="B2432" s="138" t="s">
        <v>1240</v>
      </c>
      <c r="C2432" s="158" t="s">
        <v>8</v>
      </c>
      <c r="D2432" s="158" t="s">
        <v>329</v>
      </c>
      <c r="E2432" s="187" t="s">
        <v>1844</v>
      </c>
      <c r="F2432" s="187"/>
      <c r="G2432" s="139" t="s">
        <v>198</v>
      </c>
      <c r="H2432" s="140">
        <v>1</v>
      </c>
      <c r="I2432" s="141">
        <v>24.18</v>
      </c>
      <c r="J2432" s="141">
        <v>24.18</v>
      </c>
    </row>
    <row r="2433" spans="1:10" ht="51" x14ac:dyDescent="0.25">
      <c r="A2433" s="154" t="s">
        <v>949</v>
      </c>
      <c r="B2433" s="142" t="s">
        <v>2153</v>
      </c>
      <c r="C2433" s="154" t="s">
        <v>8</v>
      </c>
      <c r="D2433" s="154" t="s">
        <v>323</v>
      </c>
      <c r="E2433" s="188" t="s">
        <v>1844</v>
      </c>
      <c r="F2433" s="188"/>
      <c r="G2433" s="143" t="s">
        <v>198</v>
      </c>
      <c r="H2433" s="144">
        <v>1</v>
      </c>
      <c r="I2433" s="145">
        <v>6.51</v>
      </c>
      <c r="J2433" s="145">
        <v>6.51</v>
      </c>
    </row>
    <row r="2434" spans="1:10" ht="51" x14ac:dyDescent="0.25">
      <c r="A2434" s="154" t="s">
        <v>949</v>
      </c>
      <c r="B2434" s="142" t="s">
        <v>2610</v>
      </c>
      <c r="C2434" s="154" t="s">
        <v>8</v>
      </c>
      <c r="D2434" s="154" t="s">
        <v>327</v>
      </c>
      <c r="E2434" s="188" t="s">
        <v>1844</v>
      </c>
      <c r="F2434" s="188"/>
      <c r="G2434" s="143" t="s">
        <v>198</v>
      </c>
      <c r="H2434" s="144">
        <v>1</v>
      </c>
      <c r="I2434" s="145">
        <v>17.670000000000002</v>
      </c>
      <c r="J2434" s="145">
        <v>17.670000000000002</v>
      </c>
    </row>
    <row r="2435" spans="1:10" x14ac:dyDescent="0.25">
      <c r="A2435" s="156"/>
      <c r="B2435" s="156"/>
      <c r="C2435" s="156"/>
      <c r="D2435" s="156"/>
      <c r="E2435" s="156" t="s">
        <v>1792</v>
      </c>
      <c r="F2435" s="146">
        <v>8.8800000000000008</v>
      </c>
      <c r="G2435" s="156" t="s">
        <v>1793</v>
      </c>
      <c r="H2435" s="146">
        <v>0</v>
      </c>
      <c r="I2435" s="156" t="s">
        <v>1794</v>
      </c>
      <c r="J2435" s="146">
        <v>8.8800000000000008</v>
      </c>
    </row>
    <row r="2436" spans="1:10" ht="13.5" thickBot="1" x14ac:dyDescent="0.3">
      <c r="A2436" s="156"/>
      <c r="B2436" s="156"/>
      <c r="C2436" s="156"/>
      <c r="D2436" s="156"/>
      <c r="E2436" s="156" t="s">
        <v>1795</v>
      </c>
      <c r="F2436" s="146">
        <v>0</v>
      </c>
      <c r="G2436" s="156"/>
      <c r="H2436" s="181" t="s">
        <v>1796</v>
      </c>
      <c r="I2436" s="181"/>
      <c r="J2436" s="146">
        <v>24.18</v>
      </c>
    </row>
    <row r="2437" spans="1:10" ht="13.5" thickTop="1" x14ac:dyDescent="0.25">
      <c r="A2437" s="147"/>
      <c r="B2437" s="147"/>
      <c r="C2437" s="147"/>
      <c r="D2437" s="147"/>
      <c r="E2437" s="147"/>
      <c r="F2437" s="147"/>
      <c r="G2437" s="147"/>
      <c r="H2437" s="147"/>
      <c r="I2437" s="147"/>
      <c r="J2437" s="147"/>
    </row>
    <row r="2438" spans="1:10" x14ac:dyDescent="0.25">
      <c r="A2438" s="157" t="s">
        <v>2611</v>
      </c>
      <c r="B2438" s="152" t="s">
        <v>1775</v>
      </c>
      <c r="C2438" s="157" t="s">
        <v>1776</v>
      </c>
      <c r="D2438" s="157" t="s">
        <v>1777</v>
      </c>
      <c r="E2438" s="186" t="s">
        <v>1778</v>
      </c>
      <c r="F2438" s="186"/>
      <c r="G2438" s="153" t="s">
        <v>1779</v>
      </c>
      <c r="H2438" s="152" t="s">
        <v>1780</v>
      </c>
      <c r="I2438" s="152" t="s">
        <v>1781</v>
      </c>
      <c r="J2438" s="152" t="s">
        <v>89</v>
      </c>
    </row>
    <row r="2439" spans="1:10" ht="89.25" x14ac:dyDescent="0.25">
      <c r="A2439" s="158" t="s">
        <v>1461</v>
      </c>
      <c r="B2439" s="138" t="s">
        <v>1283</v>
      </c>
      <c r="C2439" s="158" t="s">
        <v>8</v>
      </c>
      <c r="D2439" s="158" t="s">
        <v>685</v>
      </c>
      <c r="E2439" s="187" t="s">
        <v>1844</v>
      </c>
      <c r="F2439" s="187"/>
      <c r="G2439" s="139" t="s">
        <v>198</v>
      </c>
      <c r="H2439" s="140">
        <v>1</v>
      </c>
      <c r="I2439" s="141">
        <v>1115.52</v>
      </c>
      <c r="J2439" s="141">
        <v>1115.52</v>
      </c>
    </row>
    <row r="2440" spans="1:10" ht="63.75" x14ac:dyDescent="0.25">
      <c r="A2440" s="154" t="s">
        <v>949</v>
      </c>
      <c r="B2440" s="142" t="s">
        <v>2612</v>
      </c>
      <c r="C2440" s="154" t="s">
        <v>8</v>
      </c>
      <c r="D2440" s="154" t="s">
        <v>729</v>
      </c>
      <c r="E2440" s="188" t="s">
        <v>1784</v>
      </c>
      <c r="F2440" s="188"/>
      <c r="G2440" s="143" t="s">
        <v>951</v>
      </c>
      <c r="H2440" s="144">
        <v>1.89E-2</v>
      </c>
      <c r="I2440" s="145">
        <v>573.36</v>
      </c>
      <c r="J2440" s="145">
        <v>10.83</v>
      </c>
    </row>
    <row r="2441" spans="1:10" ht="25.5" x14ac:dyDescent="0.25">
      <c r="A2441" s="154" t="s">
        <v>949</v>
      </c>
      <c r="B2441" s="142" t="s">
        <v>1935</v>
      </c>
      <c r="C2441" s="154" t="s">
        <v>8</v>
      </c>
      <c r="D2441" s="154" t="s">
        <v>195</v>
      </c>
      <c r="E2441" s="188" t="s">
        <v>1784</v>
      </c>
      <c r="F2441" s="188"/>
      <c r="G2441" s="143" t="s">
        <v>65</v>
      </c>
      <c r="H2441" s="144">
        <v>0.63839999999999997</v>
      </c>
      <c r="I2441" s="145">
        <v>21.87</v>
      </c>
      <c r="J2441" s="145">
        <v>13.96</v>
      </c>
    </row>
    <row r="2442" spans="1:10" ht="25.5" x14ac:dyDescent="0.25">
      <c r="A2442" s="154" t="s">
        <v>949</v>
      </c>
      <c r="B2442" s="142" t="s">
        <v>1967</v>
      </c>
      <c r="C2442" s="154" t="s">
        <v>8</v>
      </c>
      <c r="D2442" s="154" t="s">
        <v>194</v>
      </c>
      <c r="E2442" s="188" t="s">
        <v>1784</v>
      </c>
      <c r="F2442" s="188"/>
      <c r="G2442" s="143" t="s">
        <v>65</v>
      </c>
      <c r="H2442" s="144">
        <v>0.63839999999999997</v>
      </c>
      <c r="I2442" s="145">
        <v>16.84</v>
      </c>
      <c r="J2442" s="145">
        <v>10.75</v>
      </c>
    </row>
    <row r="2443" spans="1:10" ht="51" x14ac:dyDescent="0.25">
      <c r="A2443" s="155" t="s">
        <v>950</v>
      </c>
      <c r="B2443" s="148" t="s">
        <v>2613</v>
      </c>
      <c r="C2443" s="155" t="s">
        <v>8</v>
      </c>
      <c r="D2443" s="155" t="s">
        <v>606</v>
      </c>
      <c r="E2443" s="185" t="s">
        <v>1808</v>
      </c>
      <c r="F2443" s="185"/>
      <c r="G2443" s="149" t="s">
        <v>198</v>
      </c>
      <c r="H2443" s="150">
        <v>1</v>
      </c>
      <c r="I2443" s="151">
        <v>1079.98</v>
      </c>
      <c r="J2443" s="151">
        <v>1079.98</v>
      </c>
    </row>
    <row r="2444" spans="1:10" x14ac:dyDescent="0.25">
      <c r="A2444" s="156"/>
      <c r="B2444" s="156"/>
      <c r="C2444" s="156"/>
      <c r="D2444" s="156"/>
      <c r="E2444" s="156" t="s">
        <v>1792</v>
      </c>
      <c r="F2444" s="146">
        <v>20.97</v>
      </c>
      <c r="G2444" s="156" t="s">
        <v>1793</v>
      </c>
      <c r="H2444" s="146">
        <v>0</v>
      </c>
      <c r="I2444" s="156" t="s">
        <v>1794</v>
      </c>
      <c r="J2444" s="146">
        <v>20.97</v>
      </c>
    </row>
    <row r="2445" spans="1:10" ht="13.5" thickBot="1" x14ac:dyDescent="0.3">
      <c r="A2445" s="156"/>
      <c r="B2445" s="156"/>
      <c r="C2445" s="156"/>
      <c r="D2445" s="156"/>
      <c r="E2445" s="156" t="s">
        <v>1795</v>
      </c>
      <c r="F2445" s="146">
        <v>0</v>
      </c>
      <c r="G2445" s="156"/>
      <c r="H2445" s="181" t="s">
        <v>1796</v>
      </c>
      <c r="I2445" s="181"/>
      <c r="J2445" s="146">
        <v>1115.52</v>
      </c>
    </row>
    <row r="2446" spans="1:10" ht="13.5" thickTop="1" x14ac:dyDescent="0.25">
      <c r="A2446" s="147"/>
      <c r="B2446" s="147"/>
      <c r="C2446" s="147"/>
      <c r="D2446" s="147"/>
      <c r="E2446" s="147"/>
      <c r="F2446" s="147"/>
      <c r="G2446" s="147"/>
      <c r="H2446" s="147"/>
      <c r="I2446" s="147"/>
      <c r="J2446" s="147"/>
    </row>
    <row r="2447" spans="1:10" x14ac:dyDescent="0.25">
      <c r="A2447" s="157" t="s">
        <v>2614</v>
      </c>
      <c r="B2447" s="152" t="s">
        <v>1775</v>
      </c>
      <c r="C2447" s="157" t="s">
        <v>1776</v>
      </c>
      <c r="D2447" s="157" t="s">
        <v>1777</v>
      </c>
      <c r="E2447" s="186" t="s">
        <v>1778</v>
      </c>
      <c r="F2447" s="186"/>
      <c r="G2447" s="153" t="s">
        <v>1779</v>
      </c>
      <c r="H2447" s="152" t="s">
        <v>1780</v>
      </c>
      <c r="I2447" s="152" t="s">
        <v>1781</v>
      </c>
      <c r="J2447" s="152" t="s">
        <v>89</v>
      </c>
    </row>
    <row r="2448" spans="1:10" ht="51" x14ac:dyDescent="0.25">
      <c r="A2448" s="158" t="s">
        <v>1461</v>
      </c>
      <c r="B2448" s="138" t="s">
        <v>1285</v>
      </c>
      <c r="C2448" s="158" t="s">
        <v>8</v>
      </c>
      <c r="D2448" s="158" t="s">
        <v>682</v>
      </c>
      <c r="E2448" s="187" t="s">
        <v>1844</v>
      </c>
      <c r="F2448" s="187"/>
      <c r="G2448" s="139" t="s">
        <v>198</v>
      </c>
      <c r="H2448" s="140">
        <v>1</v>
      </c>
      <c r="I2448" s="141">
        <v>81.84</v>
      </c>
      <c r="J2448" s="141">
        <v>81.84</v>
      </c>
    </row>
    <row r="2449" spans="1:10" ht="25.5" x14ac:dyDescent="0.25">
      <c r="A2449" s="154" t="s">
        <v>949</v>
      </c>
      <c r="B2449" s="142" t="s">
        <v>1935</v>
      </c>
      <c r="C2449" s="154" t="s">
        <v>8</v>
      </c>
      <c r="D2449" s="154" t="s">
        <v>195</v>
      </c>
      <c r="E2449" s="188" t="s">
        <v>1784</v>
      </c>
      <c r="F2449" s="188"/>
      <c r="G2449" s="143" t="s">
        <v>65</v>
      </c>
      <c r="H2449" s="144">
        <v>0.27339999999999998</v>
      </c>
      <c r="I2449" s="145">
        <v>21.87</v>
      </c>
      <c r="J2449" s="145">
        <v>5.97</v>
      </c>
    </row>
    <row r="2450" spans="1:10" ht="25.5" x14ac:dyDescent="0.25">
      <c r="A2450" s="154" t="s">
        <v>949</v>
      </c>
      <c r="B2450" s="142" t="s">
        <v>1967</v>
      </c>
      <c r="C2450" s="154" t="s">
        <v>8</v>
      </c>
      <c r="D2450" s="154" t="s">
        <v>194</v>
      </c>
      <c r="E2450" s="188" t="s">
        <v>1784</v>
      </c>
      <c r="F2450" s="188"/>
      <c r="G2450" s="143" t="s">
        <v>65</v>
      </c>
      <c r="H2450" s="144">
        <v>0.27339999999999998</v>
      </c>
      <c r="I2450" s="145">
        <v>16.84</v>
      </c>
      <c r="J2450" s="145">
        <v>4.5999999999999996</v>
      </c>
    </row>
    <row r="2451" spans="1:10" ht="25.5" x14ac:dyDescent="0.25">
      <c r="A2451" s="155" t="s">
        <v>950</v>
      </c>
      <c r="B2451" s="148" t="s">
        <v>2448</v>
      </c>
      <c r="C2451" s="155" t="s">
        <v>8</v>
      </c>
      <c r="D2451" s="155" t="s">
        <v>537</v>
      </c>
      <c r="E2451" s="185" t="s">
        <v>1808</v>
      </c>
      <c r="F2451" s="185"/>
      <c r="G2451" s="149" t="s">
        <v>198</v>
      </c>
      <c r="H2451" s="150">
        <v>1</v>
      </c>
      <c r="I2451" s="151">
        <v>67.73</v>
      </c>
      <c r="J2451" s="151">
        <v>67.73</v>
      </c>
    </row>
    <row r="2452" spans="1:10" ht="51" x14ac:dyDescent="0.25">
      <c r="A2452" s="155" t="s">
        <v>950</v>
      </c>
      <c r="B2452" s="148" t="s">
        <v>2453</v>
      </c>
      <c r="C2452" s="155" t="s">
        <v>8</v>
      </c>
      <c r="D2452" s="155" t="s">
        <v>633</v>
      </c>
      <c r="E2452" s="185" t="s">
        <v>1808</v>
      </c>
      <c r="F2452" s="185"/>
      <c r="G2452" s="149" t="s">
        <v>198</v>
      </c>
      <c r="H2452" s="150">
        <v>3</v>
      </c>
      <c r="I2452" s="151">
        <v>1.18</v>
      </c>
      <c r="J2452" s="151">
        <v>3.54</v>
      </c>
    </row>
    <row r="2453" spans="1:10" x14ac:dyDescent="0.25">
      <c r="A2453" s="156"/>
      <c r="B2453" s="156"/>
      <c r="C2453" s="156"/>
      <c r="D2453" s="156"/>
      <c r="E2453" s="156" t="s">
        <v>1792</v>
      </c>
      <c r="F2453" s="146">
        <v>7.88</v>
      </c>
      <c r="G2453" s="156" t="s">
        <v>1793</v>
      </c>
      <c r="H2453" s="146">
        <v>0</v>
      </c>
      <c r="I2453" s="156" t="s">
        <v>1794</v>
      </c>
      <c r="J2453" s="146">
        <v>7.88</v>
      </c>
    </row>
    <row r="2454" spans="1:10" ht="13.5" thickBot="1" x14ac:dyDescent="0.3">
      <c r="A2454" s="156"/>
      <c r="B2454" s="156"/>
      <c r="C2454" s="156"/>
      <c r="D2454" s="156"/>
      <c r="E2454" s="156" t="s">
        <v>1795</v>
      </c>
      <c r="F2454" s="146">
        <v>0</v>
      </c>
      <c r="G2454" s="156"/>
      <c r="H2454" s="181" t="s">
        <v>1796</v>
      </c>
      <c r="I2454" s="181"/>
      <c r="J2454" s="146">
        <v>81.84</v>
      </c>
    </row>
    <row r="2455" spans="1:10" ht="13.5" thickTop="1" x14ac:dyDescent="0.25">
      <c r="A2455" s="147"/>
      <c r="B2455" s="147"/>
      <c r="C2455" s="147"/>
      <c r="D2455" s="147"/>
      <c r="E2455" s="147"/>
      <c r="F2455" s="147"/>
      <c r="G2455" s="147"/>
      <c r="H2455" s="147"/>
      <c r="I2455" s="147"/>
      <c r="J2455" s="147"/>
    </row>
    <row r="2456" spans="1:10" x14ac:dyDescent="0.25">
      <c r="A2456" s="157" t="s">
        <v>2615</v>
      </c>
      <c r="B2456" s="152" t="s">
        <v>1775</v>
      </c>
      <c r="C2456" s="157" t="s">
        <v>1776</v>
      </c>
      <c r="D2456" s="157" t="s">
        <v>1777</v>
      </c>
      <c r="E2456" s="186" t="s">
        <v>1778</v>
      </c>
      <c r="F2456" s="186"/>
      <c r="G2456" s="153" t="s">
        <v>1779</v>
      </c>
      <c r="H2456" s="152" t="s">
        <v>1780</v>
      </c>
      <c r="I2456" s="152" t="s">
        <v>1781</v>
      </c>
      <c r="J2456" s="152" t="s">
        <v>89</v>
      </c>
    </row>
    <row r="2457" spans="1:10" ht="51" x14ac:dyDescent="0.25">
      <c r="A2457" s="158" t="s">
        <v>1461</v>
      </c>
      <c r="B2457" s="138" t="s">
        <v>1286</v>
      </c>
      <c r="C2457" s="158" t="s">
        <v>8</v>
      </c>
      <c r="D2457" s="158" t="s">
        <v>679</v>
      </c>
      <c r="E2457" s="187" t="s">
        <v>1844</v>
      </c>
      <c r="F2457" s="187"/>
      <c r="G2457" s="139" t="s">
        <v>198</v>
      </c>
      <c r="H2457" s="140">
        <v>1</v>
      </c>
      <c r="I2457" s="141">
        <v>12.24</v>
      </c>
      <c r="J2457" s="141">
        <v>12.24</v>
      </c>
    </row>
    <row r="2458" spans="1:10" ht="25.5" x14ac:dyDescent="0.25">
      <c r="A2458" s="154" t="s">
        <v>949</v>
      </c>
      <c r="B2458" s="142" t="s">
        <v>1935</v>
      </c>
      <c r="C2458" s="154" t="s">
        <v>8</v>
      </c>
      <c r="D2458" s="154" t="s">
        <v>195</v>
      </c>
      <c r="E2458" s="188" t="s">
        <v>1784</v>
      </c>
      <c r="F2458" s="188"/>
      <c r="G2458" s="143" t="s">
        <v>65</v>
      </c>
      <c r="H2458" s="144">
        <v>4.7600000000000003E-2</v>
      </c>
      <c r="I2458" s="145">
        <v>21.87</v>
      </c>
      <c r="J2458" s="145">
        <v>1.04</v>
      </c>
    </row>
    <row r="2459" spans="1:10" ht="25.5" x14ac:dyDescent="0.25">
      <c r="A2459" s="154" t="s">
        <v>949</v>
      </c>
      <c r="B2459" s="142" t="s">
        <v>1967</v>
      </c>
      <c r="C2459" s="154" t="s">
        <v>8</v>
      </c>
      <c r="D2459" s="154" t="s">
        <v>194</v>
      </c>
      <c r="E2459" s="188" t="s">
        <v>1784</v>
      </c>
      <c r="F2459" s="188"/>
      <c r="G2459" s="143" t="s">
        <v>65</v>
      </c>
      <c r="H2459" s="144">
        <v>4.7600000000000003E-2</v>
      </c>
      <c r="I2459" s="145">
        <v>16.84</v>
      </c>
      <c r="J2459" s="145">
        <v>0.8</v>
      </c>
    </row>
    <row r="2460" spans="1:10" ht="25.5" x14ac:dyDescent="0.25">
      <c r="A2460" s="155" t="s">
        <v>950</v>
      </c>
      <c r="B2460" s="148" t="s">
        <v>2451</v>
      </c>
      <c r="C2460" s="155" t="s">
        <v>8</v>
      </c>
      <c r="D2460" s="155" t="s">
        <v>536</v>
      </c>
      <c r="E2460" s="185" t="s">
        <v>1808</v>
      </c>
      <c r="F2460" s="185"/>
      <c r="G2460" s="149" t="s">
        <v>198</v>
      </c>
      <c r="H2460" s="150">
        <v>1</v>
      </c>
      <c r="I2460" s="151">
        <v>9.64</v>
      </c>
      <c r="J2460" s="151">
        <v>9.64</v>
      </c>
    </row>
    <row r="2461" spans="1:10" ht="51" x14ac:dyDescent="0.25">
      <c r="A2461" s="155" t="s">
        <v>950</v>
      </c>
      <c r="B2461" s="148" t="s">
        <v>2449</v>
      </c>
      <c r="C2461" s="155" t="s">
        <v>8</v>
      </c>
      <c r="D2461" s="155" t="s">
        <v>632</v>
      </c>
      <c r="E2461" s="185" t="s">
        <v>1808</v>
      </c>
      <c r="F2461" s="185"/>
      <c r="G2461" s="149" t="s">
        <v>198</v>
      </c>
      <c r="H2461" s="150">
        <v>1</v>
      </c>
      <c r="I2461" s="151">
        <v>0.76</v>
      </c>
      <c r="J2461" s="151">
        <v>0.76</v>
      </c>
    </row>
    <row r="2462" spans="1:10" x14ac:dyDescent="0.25">
      <c r="A2462" s="156"/>
      <c r="B2462" s="156"/>
      <c r="C2462" s="156"/>
      <c r="D2462" s="156"/>
      <c r="E2462" s="156" t="s">
        <v>1792</v>
      </c>
      <c r="F2462" s="146">
        <v>1.36</v>
      </c>
      <c r="G2462" s="156" t="s">
        <v>1793</v>
      </c>
      <c r="H2462" s="146">
        <v>0</v>
      </c>
      <c r="I2462" s="156" t="s">
        <v>1794</v>
      </c>
      <c r="J2462" s="146">
        <v>1.36</v>
      </c>
    </row>
    <row r="2463" spans="1:10" ht="13.5" thickBot="1" x14ac:dyDescent="0.3">
      <c r="A2463" s="156"/>
      <c r="B2463" s="156"/>
      <c r="C2463" s="156"/>
      <c r="D2463" s="156"/>
      <c r="E2463" s="156" t="s">
        <v>1795</v>
      </c>
      <c r="F2463" s="146">
        <v>0</v>
      </c>
      <c r="G2463" s="156"/>
      <c r="H2463" s="181" t="s">
        <v>1796</v>
      </c>
      <c r="I2463" s="181"/>
      <c r="J2463" s="146">
        <v>12.24</v>
      </c>
    </row>
    <row r="2464" spans="1:10" ht="13.5" thickTop="1" x14ac:dyDescent="0.25">
      <c r="A2464" s="147"/>
      <c r="B2464" s="147"/>
      <c r="C2464" s="147"/>
      <c r="D2464" s="147"/>
      <c r="E2464" s="147"/>
      <c r="F2464" s="147"/>
      <c r="G2464" s="147"/>
      <c r="H2464" s="147"/>
      <c r="I2464" s="147"/>
      <c r="J2464" s="147"/>
    </row>
    <row r="2465" spans="1:10" x14ac:dyDescent="0.25">
      <c r="A2465" s="157" t="s">
        <v>2616</v>
      </c>
      <c r="B2465" s="152" t="s">
        <v>1775</v>
      </c>
      <c r="C2465" s="157" t="s">
        <v>1776</v>
      </c>
      <c r="D2465" s="157" t="s">
        <v>1777</v>
      </c>
      <c r="E2465" s="186" t="s">
        <v>1778</v>
      </c>
      <c r="F2465" s="186"/>
      <c r="G2465" s="153" t="s">
        <v>1779</v>
      </c>
      <c r="H2465" s="152" t="s">
        <v>1780</v>
      </c>
      <c r="I2465" s="152" t="s">
        <v>1781</v>
      </c>
      <c r="J2465" s="152" t="s">
        <v>89</v>
      </c>
    </row>
    <row r="2466" spans="1:10" ht="51" x14ac:dyDescent="0.25">
      <c r="A2466" s="158" t="s">
        <v>1461</v>
      </c>
      <c r="B2466" s="138" t="s">
        <v>967</v>
      </c>
      <c r="C2466" s="158" t="s">
        <v>759</v>
      </c>
      <c r="D2466" s="158" t="s">
        <v>968</v>
      </c>
      <c r="E2466" s="187">
        <v>37.14</v>
      </c>
      <c r="F2466" s="187"/>
      <c r="G2466" s="139" t="s">
        <v>198</v>
      </c>
      <c r="H2466" s="140">
        <v>1</v>
      </c>
      <c r="I2466" s="141">
        <v>566.08000000000004</v>
      </c>
      <c r="J2466" s="141">
        <v>566.08000000000004</v>
      </c>
    </row>
    <row r="2467" spans="1:10" ht="38.25" x14ac:dyDescent="0.25">
      <c r="A2467" s="155" t="s">
        <v>950</v>
      </c>
      <c r="B2467" s="148" t="s">
        <v>960</v>
      </c>
      <c r="C2467" s="155" t="s">
        <v>759</v>
      </c>
      <c r="D2467" s="155" t="s">
        <v>961</v>
      </c>
      <c r="E2467" s="185" t="s">
        <v>2575</v>
      </c>
      <c r="F2467" s="185"/>
      <c r="G2467" s="149" t="s">
        <v>65</v>
      </c>
      <c r="H2467" s="150">
        <v>0.8</v>
      </c>
      <c r="I2467" s="151">
        <v>25.216799999999999</v>
      </c>
      <c r="J2467" s="151">
        <v>20.170000000000002</v>
      </c>
    </row>
    <row r="2468" spans="1:10" ht="38.25" x14ac:dyDescent="0.25">
      <c r="A2468" s="155" t="s">
        <v>950</v>
      </c>
      <c r="B2468" s="148" t="s">
        <v>962</v>
      </c>
      <c r="C2468" s="155" t="s">
        <v>759</v>
      </c>
      <c r="D2468" s="155" t="s">
        <v>963</v>
      </c>
      <c r="E2468" s="185" t="s">
        <v>2575</v>
      </c>
      <c r="F2468" s="185"/>
      <c r="G2468" s="149" t="s">
        <v>65</v>
      </c>
      <c r="H2468" s="150">
        <v>0.8</v>
      </c>
      <c r="I2468" s="151">
        <v>16.735199999999999</v>
      </c>
      <c r="J2468" s="151">
        <v>13.38</v>
      </c>
    </row>
    <row r="2469" spans="1:10" ht="38.25" x14ac:dyDescent="0.25">
      <c r="A2469" s="155" t="s">
        <v>950</v>
      </c>
      <c r="B2469" s="148" t="s">
        <v>969</v>
      </c>
      <c r="C2469" s="155" t="s">
        <v>759</v>
      </c>
      <c r="D2469" s="155" t="s">
        <v>970</v>
      </c>
      <c r="E2469" s="185" t="s">
        <v>1808</v>
      </c>
      <c r="F2469" s="185"/>
      <c r="G2469" s="149" t="s">
        <v>198</v>
      </c>
      <c r="H2469" s="150">
        <v>1</v>
      </c>
      <c r="I2469" s="151">
        <v>532.53</v>
      </c>
      <c r="J2469" s="151">
        <v>532.53</v>
      </c>
    </row>
    <row r="2470" spans="1:10" x14ac:dyDescent="0.25">
      <c r="A2470" s="156"/>
      <c r="B2470" s="156"/>
      <c r="C2470" s="156"/>
      <c r="D2470" s="156"/>
      <c r="E2470" s="156" t="s">
        <v>1792</v>
      </c>
      <c r="F2470" s="146">
        <v>33.549999999999997</v>
      </c>
      <c r="G2470" s="156" t="s">
        <v>1793</v>
      </c>
      <c r="H2470" s="146">
        <v>0</v>
      </c>
      <c r="I2470" s="156" t="s">
        <v>1794</v>
      </c>
      <c r="J2470" s="146">
        <v>33.549999999999997</v>
      </c>
    </row>
    <row r="2471" spans="1:10" ht="13.5" thickBot="1" x14ac:dyDescent="0.3">
      <c r="A2471" s="156"/>
      <c r="B2471" s="156"/>
      <c r="C2471" s="156"/>
      <c r="D2471" s="156"/>
      <c r="E2471" s="156" t="s">
        <v>1795</v>
      </c>
      <c r="F2471" s="146">
        <v>0</v>
      </c>
      <c r="G2471" s="156"/>
      <c r="H2471" s="181" t="s">
        <v>1796</v>
      </c>
      <c r="I2471" s="181"/>
      <c r="J2471" s="146">
        <v>566.08000000000004</v>
      </c>
    </row>
    <row r="2472" spans="1:10" ht="13.5" thickTop="1" x14ac:dyDescent="0.25">
      <c r="A2472" s="147"/>
      <c r="B2472" s="147"/>
      <c r="C2472" s="147"/>
      <c r="D2472" s="147"/>
      <c r="E2472" s="147"/>
      <c r="F2472" s="147"/>
      <c r="G2472" s="147"/>
      <c r="H2472" s="147"/>
      <c r="I2472" s="147"/>
      <c r="J2472" s="147"/>
    </row>
    <row r="2473" spans="1:10" x14ac:dyDescent="0.25">
      <c r="A2473" s="157" t="s">
        <v>2617</v>
      </c>
      <c r="B2473" s="152" t="s">
        <v>1775</v>
      </c>
      <c r="C2473" s="157" t="s">
        <v>1776</v>
      </c>
      <c r="D2473" s="157" t="s">
        <v>1777</v>
      </c>
      <c r="E2473" s="186" t="s">
        <v>1778</v>
      </c>
      <c r="F2473" s="186"/>
      <c r="G2473" s="153" t="s">
        <v>1779</v>
      </c>
      <c r="H2473" s="152" t="s">
        <v>1780</v>
      </c>
      <c r="I2473" s="152" t="s">
        <v>1781</v>
      </c>
      <c r="J2473" s="152" t="s">
        <v>89</v>
      </c>
    </row>
    <row r="2474" spans="1:10" ht="38.25" x14ac:dyDescent="0.25">
      <c r="A2474" s="158" t="s">
        <v>1461</v>
      </c>
      <c r="B2474" s="138" t="s">
        <v>1130</v>
      </c>
      <c r="C2474" s="158" t="s">
        <v>777</v>
      </c>
      <c r="D2474" s="158" t="s">
        <v>1131</v>
      </c>
      <c r="E2474" s="187">
        <v>9.8000000000000007</v>
      </c>
      <c r="F2474" s="187"/>
      <c r="G2474" s="139" t="s">
        <v>198</v>
      </c>
      <c r="H2474" s="140">
        <v>1</v>
      </c>
      <c r="I2474" s="141">
        <v>49</v>
      </c>
      <c r="J2474" s="141">
        <v>49</v>
      </c>
    </row>
    <row r="2475" spans="1:10" x14ac:dyDescent="0.25">
      <c r="A2475" s="155" t="s">
        <v>950</v>
      </c>
      <c r="B2475" s="148" t="s">
        <v>1087</v>
      </c>
      <c r="C2475" s="155" t="s">
        <v>777</v>
      </c>
      <c r="D2475" s="155" t="s">
        <v>1088</v>
      </c>
      <c r="E2475" s="185" t="s">
        <v>2575</v>
      </c>
      <c r="F2475" s="185"/>
      <c r="G2475" s="149" t="s">
        <v>65</v>
      </c>
      <c r="H2475" s="150">
        <v>0.6</v>
      </c>
      <c r="I2475" s="151">
        <v>16.760000000000002</v>
      </c>
      <c r="J2475" s="151">
        <v>10.050000000000001</v>
      </c>
    </row>
    <row r="2476" spans="1:10" x14ac:dyDescent="0.25">
      <c r="A2476" s="155" t="s">
        <v>950</v>
      </c>
      <c r="B2476" s="148" t="s">
        <v>1086</v>
      </c>
      <c r="C2476" s="155" t="s">
        <v>777</v>
      </c>
      <c r="D2476" s="155" t="s">
        <v>538</v>
      </c>
      <c r="E2476" s="185" t="s">
        <v>2575</v>
      </c>
      <c r="F2476" s="185"/>
      <c r="G2476" s="149" t="s">
        <v>65</v>
      </c>
      <c r="H2476" s="150">
        <v>0.6</v>
      </c>
      <c r="I2476" s="151">
        <v>23.21</v>
      </c>
      <c r="J2476" s="151">
        <v>13.92</v>
      </c>
    </row>
    <row r="2477" spans="1:10" x14ac:dyDescent="0.25">
      <c r="A2477" s="155" t="s">
        <v>950</v>
      </c>
      <c r="B2477" s="148" t="s">
        <v>1132</v>
      </c>
      <c r="C2477" s="155" t="s">
        <v>777</v>
      </c>
      <c r="D2477" s="155" t="s">
        <v>1133</v>
      </c>
      <c r="E2477" s="185" t="s">
        <v>1808</v>
      </c>
      <c r="F2477" s="185"/>
      <c r="G2477" s="149" t="s">
        <v>198</v>
      </c>
      <c r="H2477" s="150">
        <v>1</v>
      </c>
      <c r="I2477" s="151">
        <v>25.03</v>
      </c>
      <c r="J2477" s="151">
        <v>25.03</v>
      </c>
    </row>
    <row r="2478" spans="1:10" x14ac:dyDescent="0.25">
      <c r="A2478" s="156"/>
      <c r="B2478" s="156"/>
      <c r="C2478" s="156"/>
      <c r="D2478" s="156"/>
      <c r="E2478" s="156" t="s">
        <v>1792</v>
      </c>
      <c r="F2478" s="146">
        <v>23.97</v>
      </c>
      <c r="G2478" s="156" t="s">
        <v>1793</v>
      </c>
      <c r="H2478" s="146">
        <v>0</v>
      </c>
      <c r="I2478" s="156" t="s">
        <v>1794</v>
      </c>
      <c r="J2478" s="146">
        <v>23.97</v>
      </c>
    </row>
    <row r="2479" spans="1:10" ht="13.5" thickBot="1" x14ac:dyDescent="0.3">
      <c r="A2479" s="156"/>
      <c r="B2479" s="156"/>
      <c r="C2479" s="156"/>
      <c r="D2479" s="156"/>
      <c r="E2479" s="156" t="s">
        <v>1795</v>
      </c>
      <c r="F2479" s="146">
        <v>0</v>
      </c>
      <c r="G2479" s="156"/>
      <c r="H2479" s="181" t="s">
        <v>1796</v>
      </c>
      <c r="I2479" s="181"/>
      <c r="J2479" s="146">
        <v>49</v>
      </c>
    </row>
    <row r="2480" spans="1:10" ht="13.5" thickTop="1" x14ac:dyDescent="0.25">
      <c r="A2480" s="147"/>
      <c r="B2480" s="147"/>
      <c r="C2480" s="147"/>
      <c r="D2480" s="147"/>
      <c r="E2480" s="147"/>
      <c r="F2480" s="147"/>
      <c r="G2480" s="147"/>
      <c r="H2480" s="147"/>
      <c r="I2480" s="147"/>
      <c r="J2480" s="147"/>
    </row>
    <row r="2481" spans="1:10" x14ac:dyDescent="0.25">
      <c r="A2481" s="157" t="s">
        <v>2618</v>
      </c>
      <c r="B2481" s="152" t="s">
        <v>1775</v>
      </c>
      <c r="C2481" s="157" t="s">
        <v>1776</v>
      </c>
      <c r="D2481" s="157" t="s">
        <v>1777</v>
      </c>
      <c r="E2481" s="186" t="s">
        <v>1778</v>
      </c>
      <c r="F2481" s="186"/>
      <c r="G2481" s="153" t="s">
        <v>1779</v>
      </c>
      <c r="H2481" s="152" t="s">
        <v>1780</v>
      </c>
      <c r="I2481" s="152" t="s">
        <v>1781</v>
      </c>
      <c r="J2481" s="152" t="s">
        <v>89</v>
      </c>
    </row>
    <row r="2482" spans="1:10" ht="25.5" x14ac:dyDescent="0.25">
      <c r="A2482" s="158" t="s">
        <v>1461</v>
      </c>
      <c r="B2482" s="138" t="s">
        <v>1061</v>
      </c>
      <c r="C2482" s="158" t="s">
        <v>948</v>
      </c>
      <c r="D2482" s="158" t="s">
        <v>1062</v>
      </c>
      <c r="E2482" s="187" t="s">
        <v>1782</v>
      </c>
      <c r="F2482" s="187"/>
      <c r="G2482" s="139" t="s">
        <v>12</v>
      </c>
      <c r="H2482" s="140">
        <v>1</v>
      </c>
      <c r="I2482" s="141">
        <v>38.15</v>
      </c>
      <c r="J2482" s="141">
        <v>38.15</v>
      </c>
    </row>
    <row r="2483" spans="1:10" ht="25.5" x14ac:dyDescent="0.25">
      <c r="A2483" s="154" t="s">
        <v>949</v>
      </c>
      <c r="B2483" s="142" t="s">
        <v>1935</v>
      </c>
      <c r="C2483" s="154" t="s">
        <v>8</v>
      </c>
      <c r="D2483" s="154" t="s">
        <v>195</v>
      </c>
      <c r="E2483" s="188" t="s">
        <v>1784</v>
      </c>
      <c r="F2483" s="188"/>
      <c r="G2483" s="143" t="s">
        <v>65</v>
      </c>
      <c r="H2483" s="144">
        <v>0.51600000000000001</v>
      </c>
      <c r="I2483" s="145">
        <v>21.87</v>
      </c>
      <c r="J2483" s="145">
        <v>11.28</v>
      </c>
    </row>
    <row r="2484" spans="1:10" ht="25.5" x14ac:dyDescent="0.25">
      <c r="A2484" s="154" t="s">
        <v>949</v>
      </c>
      <c r="B2484" s="142" t="s">
        <v>1967</v>
      </c>
      <c r="C2484" s="154" t="s">
        <v>8</v>
      </c>
      <c r="D2484" s="154" t="s">
        <v>194</v>
      </c>
      <c r="E2484" s="188" t="s">
        <v>1784</v>
      </c>
      <c r="F2484" s="188"/>
      <c r="G2484" s="143" t="s">
        <v>65</v>
      </c>
      <c r="H2484" s="144">
        <v>0.51600000000000001</v>
      </c>
      <c r="I2484" s="145">
        <v>16.84</v>
      </c>
      <c r="J2484" s="145">
        <v>8.68</v>
      </c>
    </row>
    <row r="2485" spans="1:10" ht="51" x14ac:dyDescent="0.25">
      <c r="A2485" s="155" t="s">
        <v>950</v>
      </c>
      <c r="B2485" s="148" t="s">
        <v>2619</v>
      </c>
      <c r="C2485" s="155" t="s">
        <v>8</v>
      </c>
      <c r="D2485" s="155" t="s">
        <v>485</v>
      </c>
      <c r="E2485" s="185" t="s">
        <v>1808</v>
      </c>
      <c r="F2485" s="185"/>
      <c r="G2485" s="149" t="s">
        <v>12</v>
      </c>
      <c r="H2485" s="150">
        <v>1.1000000000000001</v>
      </c>
      <c r="I2485" s="151">
        <v>13.96</v>
      </c>
      <c r="J2485" s="151">
        <v>15.35</v>
      </c>
    </row>
    <row r="2486" spans="1:10" ht="38.25" x14ac:dyDescent="0.25">
      <c r="A2486" s="155" t="s">
        <v>950</v>
      </c>
      <c r="B2486" s="148" t="s">
        <v>2620</v>
      </c>
      <c r="C2486" s="155" t="s">
        <v>8</v>
      </c>
      <c r="D2486" s="155" t="s">
        <v>532</v>
      </c>
      <c r="E2486" s="185" t="s">
        <v>1808</v>
      </c>
      <c r="F2486" s="185"/>
      <c r="G2486" s="149" t="s">
        <v>198</v>
      </c>
      <c r="H2486" s="150">
        <v>0.3</v>
      </c>
      <c r="I2486" s="151">
        <v>7.17</v>
      </c>
      <c r="J2486" s="151">
        <v>2.15</v>
      </c>
    </row>
    <row r="2487" spans="1:10" ht="38.25" x14ac:dyDescent="0.25">
      <c r="A2487" s="155" t="s">
        <v>950</v>
      </c>
      <c r="B2487" s="148" t="s">
        <v>2621</v>
      </c>
      <c r="C2487" s="155" t="s">
        <v>8</v>
      </c>
      <c r="D2487" s="155" t="s">
        <v>579</v>
      </c>
      <c r="E2487" s="185" t="s">
        <v>1808</v>
      </c>
      <c r="F2487" s="185"/>
      <c r="G2487" s="149" t="s">
        <v>198</v>
      </c>
      <c r="H2487" s="150">
        <v>0.3</v>
      </c>
      <c r="I2487" s="151">
        <v>2.31</v>
      </c>
      <c r="J2487" s="151">
        <v>0.69</v>
      </c>
    </row>
    <row r="2488" spans="1:10" x14ac:dyDescent="0.25">
      <c r="A2488" s="156"/>
      <c r="B2488" s="156"/>
      <c r="C2488" s="156"/>
      <c r="D2488" s="156"/>
      <c r="E2488" s="156" t="s">
        <v>1792</v>
      </c>
      <c r="F2488" s="146">
        <v>14.89</v>
      </c>
      <c r="G2488" s="156" t="s">
        <v>1793</v>
      </c>
      <c r="H2488" s="146">
        <v>0</v>
      </c>
      <c r="I2488" s="156" t="s">
        <v>1794</v>
      </c>
      <c r="J2488" s="146">
        <v>14.89</v>
      </c>
    </row>
    <row r="2489" spans="1:10" x14ac:dyDescent="0.25">
      <c r="A2489" s="156"/>
      <c r="B2489" s="156"/>
      <c r="C2489" s="156"/>
      <c r="D2489" s="156"/>
      <c r="E2489" s="156" t="s">
        <v>1795</v>
      </c>
      <c r="F2489" s="146">
        <v>0</v>
      </c>
      <c r="G2489" s="156"/>
      <c r="H2489" s="181" t="s">
        <v>1796</v>
      </c>
      <c r="I2489" s="181"/>
      <c r="J2489" s="146">
        <v>38.15</v>
      </c>
    </row>
    <row r="2490" spans="1:10" x14ac:dyDescent="0.25">
      <c r="A2490" s="182" t="s">
        <v>2880</v>
      </c>
      <c r="B2490" s="182"/>
      <c r="C2490" s="182"/>
      <c r="D2490" s="182"/>
      <c r="E2490" s="182"/>
      <c r="F2490" s="182"/>
      <c r="G2490" s="182"/>
      <c r="H2490" s="182"/>
      <c r="I2490" s="182"/>
      <c r="J2490" s="182"/>
    </row>
    <row r="2491" spans="1:10" ht="13.5" thickBot="1" x14ac:dyDescent="0.3">
      <c r="A2491" s="183" t="s">
        <v>2898</v>
      </c>
      <c r="B2491" s="183"/>
      <c r="C2491" s="183"/>
      <c r="D2491" s="183"/>
      <c r="E2491" s="183"/>
      <c r="F2491" s="183"/>
      <c r="G2491" s="183"/>
      <c r="H2491" s="183"/>
      <c r="I2491" s="183"/>
      <c r="J2491" s="183"/>
    </row>
    <row r="2492" spans="1:10" ht="13.5" thickTop="1" x14ac:dyDescent="0.25">
      <c r="A2492" s="147"/>
      <c r="B2492" s="147"/>
      <c r="C2492" s="147"/>
      <c r="D2492" s="147"/>
      <c r="E2492" s="147"/>
      <c r="F2492" s="147"/>
      <c r="G2492" s="147"/>
      <c r="H2492" s="147"/>
      <c r="I2492" s="147"/>
      <c r="J2492" s="147"/>
    </row>
    <row r="2493" spans="1:10" x14ac:dyDescent="0.25">
      <c r="A2493" s="157" t="s">
        <v>2622</v>
      </c>
      <c r="B2493" s="152" t="s">
        <v>1775</v>
      </c>
      <c r="C2493" s="157" t="s">
        <v>1776</v>
      </c>
      <c r="D2493" s="157" t="s">
        <v>1777</v>
      </c>
      <c r="E2493" s="186" t="s">
        <v>1778</v>
      </c>
      <c r="F2493" s="186"/>
      <c r="G2493" s="153" t="s">
        <v>1779</v>
      </c>
      <c r="H2493" s="152" t="s">
        <v>1780</v>
      </c>
      <c r="I2493" s="152" t="s">
        <v>1781</v>
      </c>
      <c r="J2493" s="152" t="s">
        <v>89</v>
      </c>
    </row>
    <row r="2494" spans="1:10" ht="25.5" x14ac:dyDescent="0.25">
      <c r="A2494" s="158" t="s">
        <v>1461</v>
      </c>
      <c r="B2494" s="138" t="s">
        <v>1063</v>
      </c>
      <c r="C2494" s="158" t="s">
        <v>948</v>
      </c>
      <c r="D2494" s="158" t="s">
        <v>1064</v>
      </c>
      <c r="E2494" s="187" t="s">
        <v>1782</v>
      </c>
      <c r="F2494" s="187"/>
      <c r="G2494" s="139" t="s">
        <v>12</v>
      </c>
      <c r="H2494" s="140">
        <v>1</v>
      </c>
      <c r="I2494" s="141">
        <v>112.75</v>
      </c>
      <c r="J2494" s="141">
        <v>112.75</v>
      </c>
    </row>
    <row r="2495" spans="1:10" ht="25.5" x14ac:dyDescent="0.25">
      <c r="A2495" s="154" t="s">
        <v>949</v>
      </c>
      <c r="B2495" s="142" t="s">
        <v>1935</v>
      </c>
      <c r="C2495" s="154" t="s">
        <v>8</v>
      </c>
      <c r="D2495" s="154" t="s">
        <v>195</v>
      </c>
      <c r="E2495" s="188" t="s">
        <v>1784</v>
      </c>
      <c r="F2495" s="188"/>
      <c r="G2495" s="143" t="s">
        <v>65</v>
      </c>
      <c r="H2495" s="144">
        <v>0.46400000000000002</v>
      </c>
      <c r="I2495" s="145">
        <v>21.87</v>
      </c>
      <c r="J2495" s="145">
        <v>10.14</v>
      </c>
    </row>
    <row r="2496" spans="1:10" ht="25.5" x14ac:dyDescent="0.25">
      <c r="A2496" s="154" t="s">
        <v>949</v>
      </c>
      <c r="B2496" s="142" t="s">
        <v>1967</v>
      </c>
      <c r="C2496" s="154" t="s">
        <v>8</v>
      </c>
      <c r="D2496" s="154" t="s">
        <v>194</v>
      </c>
      <c r="E2496" s="188" t="s">
        <v>1784</v>
      </c>
      <c r="F2496" s="188"/>
      <c r="G2496" s="143" t="s">
        <v>65</v>
      </c>
      <c r="H2496" s="144">
        <v>0.46400000000000002</v>
      </c>
      <c r="I2496" s="145">
        <v>16.84</v>
      </c>
      <c r="J2496" s="145">
        <v>7.81</v>
      </c>
    </row>
    <row r="2497" spans="1:10" ht="25.5" x14ac:dyDescent="0.25">
      <c r="A2497" s="155" t="s">
        <v>950</v>
      </c>
      <c r="B2497" s="148" t="s">
        <v>2623</v>
      </c>
      <c r="C2497" s="155" t="s">
        <v>948</v>
      </c>
      <c r="D2497" s="155" t="s">
        <v>1065</v>
      </c>
      <c r="E2497" s="185" t="s">
        <v>1808</v>
      </c>
      <c r="F2497" s="185"/>
      <c r="G2497" s="149" t="s">
        <v>12</v>
      </c>
      <c r="H2497" s="150">
        <v>1.1000000000000001</v>
      </c>
      <c r="I2497" s="151">
        <v>75.959999999999994</v>
      </c>
      <c r="J2497" s="151">
        <v>83.55</v>
      </c>
    </row>
    <row r="2498" spans="1:10" ht="38.25" x14ac:dyDescent="0.25">
      <c r="A2498" s="155" t="s">
        <v>950</v>
      </c>
      <c r="B2498" s="148" t="s">
        <v>2624</v>
      </c>
      <c r="C2498" s="155" t="s">
        <v>8</v>
      </c>
      <c r="D2498" s="155" t="s">
        <v>533</v>
      </c>
      <c r="E2498" s="185" t="s">
        <v>1808</v>
      </c>
      <c r="F2498" s="185"/>
      <c r="G2498" s="149" t="s">
        <v>198</v>
      </c>
      <c r="H2498" s="150">
        <v>0.3</v>
      </c>
      <c r="I2498" s="151">
        <v>29.24</v>
      </c>
      <c r="J2498" s="151">
        <v>8.77</v>
      </c>
    </row>
    <row r="2499" spans="1:10" ht="38.25" x14ac:dyDescent="0.25">
      <c r="A2499" s="155" t="s">
        <v>950</v>
      </c>
      <c r="B2499" s="148" t="s">
        <v>2625</v>
      </c>
      <c r="C2499" s="155" t="s">
        <v>8</v>
      </c>
      <c r="D2499" s="155" t="s">
        <v>580</v>
      </c>
      <c r="E2499" s="185" t="s">
        <v>1808</v>
      </c>
      <c r="F2499" s="185"/>
      <c r="G2499" s="149" t="s">
        <v>198</v>
      </c>
      <c r="H2499" s="150">
        <v>0.3</v>
      </c>
      <c r="I2499" s="151">
        <v>8.2799999999999994</v>
      </c>
      <c r="J2499" s="151">
        <v>2.48</v>
      </c>
    </row>
    <row r="2500" spans="1:10" x14ac:dyDescent="0.25">
      <c r="A2500" s="156"/>
      <c r="B2500" s="156"/>
      <c r="C2500" s="156"/>
      <c r="D2500" s="156"/>
      <c r="E2500" s="156" t="s">
        <v>1792</v>
      </c>
      <c r="F2500" s="146">
        <v>13.39</v>
      </c>
      <c r="G2500" s="156" t="s">
        <v>1793</v>
      </c>
      <c r="H2500" s="146">
        <v>0</v>
      </c>
      <c r="I2500" s="156" t="s">
        <v>1794</v>
      </c>
      <c r="J2500" s="146">
        <v>13.39</v>
      </c>
    </row>
    <row r="2501" spans="1:10" x14ac:dyDescent="0.25">
      <c r="A2501" s="156"/>
      <c r="B2501" s="156"/>
      <c r="C2501" s="156"/>
      <c r="D2501" s="156"/>
      <c r="E2501" s="156" t="s">
        <v>1795</v>
      </c>
      <c r="F2501" s="146">
        <v>0</v>
      </c>
      <c r="G2501" s="156"/>
      <c r="H2501" s="181" t="s">
        <v>1796</v>
      </c>
      <c r="I2501" s="181"/>
      <c r="J2501" s="146">
        <v>112.75</v>
      </c>
    </row>
    <row r="2502" spans="1:10" x14ac:dyDescent="0.25">
      <c r="A2502" s="182" t="s">
        <v>2880</v>
      </c>
      <c r="B2502" s="182"/>
      <c r="C2502" s="182"/>
      <c r="D2502" s="182"/>
      <c r="E2502" s="182"/>
      <c r="F2502" s="182"/>
      <c r="G2502" s="182"/>
      <c r="H2502" s="182"/>
      <c r="I2502" s="182"/>
      <c r="J2502" s="182"/>
    </row>
    <row r="2503" spans="1:10" ht="13.5" thickBot="1" x14ac:dyDescent="0.3">
      <c r="A2503" s="183" t="s">
        <v>2899</v>
      </c>
      <c r="B2503" s="183"/>
      <c r="C2503" s="183"/>
      <c r="D2503" s="183"/>
      <c r="E2503" s="183"/>
      <c r="F2503" s="183"/>
      <c r="G2503" s="183"/>
      <c r="H2503" s="183"/>
      <c r="I2503" s="183"/>
      <c r="J2503" s="183"/>
    </row>
    <row r="2504" spans="1:10" ht="13.5" thickTop="1" x14ac:dyDescent="0.25">
      <c r="A2504" s="147"/>
      <c r="B2504" s="147"/>
      <c r="C2504" s="147"/>
      <c r="D2504" s="147"/>
      <c r="E2504" s="147"/>
      <c r="F2504" s="147"/>
      <c r="G2504" s="147"/>
      <c r="H2504" s="147"/>
      <c r="I2504" s="147"/>
      <c r="J2504" s="147"/>
    </row>
    <row r="2505" spans="1:10" x14ac:dyDescent="0.25">
      <c r="A2505" s="157" t="s">
        <v>2626</v>
      </c>
      <c r="B2505" s="152" t="s">
        <v>1775</v>
      </c>
      <c r="C2505" s="157" t="s">
        <v>1776</v>
      </c>
      <c r="D2505" s="157" t="s">
        <v>1777</v>
      </c>
      <c r="E2505" s="186" t="s">
        <v>1778</v>
      </c>
      <c r="F2505" s="186"/>
      <c r="G2505" s="153" t="s">
        <v>1779</v>
      </c>
      <c r="H2505" s="152" t="s">
        <v>1780</v>
      </c>
      <c r="I2505" s="152" t="s">
        <v>1781</v>
      </c>
      <c r="J2505" s="152" t="s">
        <v>89</v>
      </c>
    </row>
    <row r="2506" spans="1:10" x14ac:dyDescent="0.25">
      <c r="A2506" s="158" t="s">
        <v>1461</v>
      </c>
      <c r="B2506" s="138" t="s">
        <v>1066</v>
      </c>
      <c r="C2506" s="158" t="s">
        <v>948</v>
      </c>
      <c r="D2506" s="158" t="s">
        <v>771</v>
      </c>
      <c r="E2506" s="187" t="s">
        <v>1782</v>
      </c>
      <c r="F2506" s="187"/>
      <c r="G2506" s="139" t="s">
        <v>12</v>
      </c>
      <c r="H2506" s="140">
        <v>1</v>
      </c>
      <c r="I2506" s="141">
        <v>110.47</v>
      </c>
      <c r="J2506" s="141">
        <v>110.47</v>
      </c>
    </row>
    <row r="2507" spans="1:10" ht="25.5" x14ac:dyDescent="0.25">
      <c r="A2507" s="154" t="s">
        <v>949</v>
      </c>
      <c r="B2507" s="142" t="s">
        <v>1935</v>
      </c>
      <c r="C2507" s="154" t="s">
        <v>8</v>
      </c>
      <c r="D2507" s="154" t="s">
        <v>195</v>
      </c>
      <c r="E2507" s="188" t="s">
        <v>1784</v>
      </c>
      <c r="F2507" s="188"/>
      <c r="G2507" s="143" t="s">
        <v>65</v>
      </c>
      <c r="H2507" s="144">
        <v>1.804</v>
      </c>
      <c r="I2507" s="145">
        <v>21.87</v>
      </c>
      <c r="J2507" s="145">
        <v>39.450000000000003</v>
      </c>
    </row>
    <row r="2508" spans="1:10" ht="25.5" x14ac:dyDescent="0.25">
      <c r="A2508" s="154" t="s">
        <v>949</v>
      </c>
      <c r="B2508" s="142" t="s">
        <v>1967</v>
      </c>
      <c r="C2508" s="154" t="s">
        <v>8</v>
      </c>
      <c r="D2508" s="154" t="s">
        <v>194</v>
      </c>
      <c r="E2508" s="188" t="s">
        <v>1784</v>
      </c>
      <c r="F2508" s="188"/>
      <c r="G2508" s="143" t="s">
        <v>65</v>
      </c>
      <c r="H2508" s="144">
        <v>1.804</v>
      </c>
      <c r="I2508" s="145">
        <v>16.84</v>
      </c>
      <c r="J2508" s="145">
        <v>30.37</v>
      </c>
    </row>
    <row r="2509" spans="1:10" ht="63.75" x14ac:dyDescent="0.25">
      <c r="A2509" s="155" t="s">
        <v>950</v>
      </c>
      <c r="B2509" s="148" t="s">
        <v>2627</v>
      </c>
      <c r="C2509" s="155" t="s">
        <v>8</v>
      </c>
      <c r="D2509" s="155" t="s">
        <v>542</v>
      </c>
      <c r="E2509" s="185" t="s">
        <v>1808</v>
      </c>
      <c r="F2509" s="185"/>
      <c r="G2509" s="149" t="s">
        <v>12</v>
      </c>
      <c r="H2509" s="150">
        <v>1</v>
      </c>
      <c r="I2509" s="151">
        <v>40.65</v>
      </c>
      <c r="J2509" s="151">
        <v>40.65</v>
      </c>
    </row>
    <row r="2510" spans="1:10" x14ac:dyDescent="0.25">
      <c r="A2510" s="156"/>
      <c r="B2510" s="156"/>
      <c r="C2510" s="156"/>
      <c r="D2510" s="156"/>
      <c r="E2510" s="156" t="s">
        <v>1792</v>
      </c>
      <c r="F2510" s="146">
        <v>52.07</v>
      </c>
      <c r="G2510" s="156" t="s">
        <v>1793</v>
      </c>
      <c r="H2510" s="146">
        <v>0</v>
      </c>
      <c r="I2510" s="156" t="s">
        <v>1794</v>
      </c>
      <c r="J2510" s="146">
        <v>52.07</v>
      </c>
    </row>
    <row r="2511" spans="1:10" x14ac:dyDescent="0.25">
      <c r="A2511" s="156"/>
      <c r="B2511" s="156"/>
      <c r="C2511" s="156"/>
      <c r="D2511" s="156"/>
      <c r="E2511" s="156" t="s">
        <v>1795</v>
      </c>
      <c r="F2511" s="146">
        <v>0</v>
      </c>
      <c r="G2511" s="156"/>
      <c r="H2511" s="181" t="s">
        <v>1796</v>
      </c>
      <c r="I2511" s="181"/>
      <c r="J2511" s="146">
        <v>110.47</v>
      </c>
    </row>
    <row r="2512" spans="1:10" x14ac:dyDescent="0.25">
      <c r="A2512" s="182" t="s">
        <v>2880</v>
      </c>
      <c r="B2512" s="182"/>
      <c r="C2512" s="182"/>
      <c r="D2512" s="182"/>
      <c r="E2512" s="182"/>
      <c r="F2512" s="182"/>
      <c r="G2512" s="182"/>
      <c r="H2512" s="182"/>
      <c r="I2512" s="182"/>
      <c r="J2512" s="182"/>
    </row>
    <row r="2513" spans="1:10" ht="13.5" thickBot="1" x14ac:dyDescent="0.3">
      <c r="A2513" s="183" t="s">
        <v>2900</v>
      </c>
      <c r="B2513" s="183"/>
      <c r="C2513" s="183"/>
      <c r="D2513" s="183"/>
      <c r="E2513" s="183"/>
      <c r="F2513" s="183"/>
      <c r="G2513" s="183"/>
      <c r="H2513" s="183"/>
      <c r="I2513" s="183"/>
      <c r="J2513" s="183"/>
    </row>
    <row r="2514" spans="1:10" ht="13.5" thickTop="1" x14ac:dyDescent="0.25">
      <c r="A2514" s="147"/>
      <c r="B2514" s="147"/>
      <c r="C2514" s="147"/>
      <c r="D2514" s="147"/>
      <c r="E2514" s="147"/>
      <c r="F2514" s="147"/>
      <c r="G2514" s="147"/>
      <c r="H2514" s="147"/>
      <c r="I2514" s="147"/>
      <c r="J2514" s="147"/>
    </row>
    <row r="2515" spans="1:10" x14ac:dyDescent="0.25">
      <c r="A2515" s="157" t="s">
        <v>2628</v>
      </c>
      <c r="B2515" s="152" t="s">
        <v>1775</v>
      </c>
      <c r="C2515" s="157" t="s">
        <v>1776</v>
      </c>
      <c r="D2515" s="157" t="s">
        <v>1777</v>
      </c>
      <c r="E2515" s="186" t="s">
        <v>1778</v>
      </c>
      <c r="F2515" s="186"/>
      <c r="G2515" s="153" t="s">
        <v>1779</v>
      </c>
      <c r="H2515" s="152" t="s">
        <v>1780</v>
      </c>
      <c r="I2515" s="152" t="s">
        <v>1781</v>
      </c>
      <c r="J2515" s="152" t="s">
        <v>89</v>
      </c>
    </row>
    <row r="2516" spans="1:10" ht="38.25" x14ac:dyDescent="0.25">
      <c r="A2516" s="158" t="s">
        <v>1461</v>
      </c>
      <c r="B2516" s="138" t="s">
        <v>1721</v>
      </c>
      <c r="C2516" s="158" t="s">
        <v>948</v>
      </c>
      <c r="D2516" s="158" t="s">
        <v>1722</v>
      </c>
      <c r="E2516" s="187">
        <v>79</v>
      </c>
      <c r="F2516" s="187"/>
      <c r="G2516" s="139" t="s">
        <v>218</v>
      </c>
      <c r="H2516" s="140">
        <v>1</v>
      </c>
      <c r="I2516" s="141">
        <v>2273.2199999999998</v>
      </c>
      <c r="J2516" s="141">
        <v>2273.2199999999998</v>
      </c>
    </row>
    <row r="2517" spans="1:10" ht="25.5" x14ac:dyDescent="0.25">
      <c r="A2517" s="154" t="s">
        <v>949</v>
      </c>
      <c r="B2517" s="142" t="s">
        <v>1935</v>
      </c>
      <c r="C2517" s="154" t="s">
        <v>8</v>
      </c>
      <c r="D2517" s="154" t="s">
        <v>195</v>
      </c>
      <c r="E2517" s="188" t="s">
        <v>1784</v>
      </c>
      <c r="F2517" s="188"/>
      <c r="G2517" s="143" t="s">
        <v>65</v>
      </c>
      <c r="H2517" s="144">
        <v>0.6</v>
      </c>
      <c r="I2517" s="145">
        <v>21.87</v>
      </c>
      <c r="J2517" s="145">
        <v>13.12</v>
      </c>
    </row>
    <row r="2518" spans="1:10" ht="25.5" x14ac:dyDescent="0.25">
      <c r="A2518" s="154" t="s">
        <v>949</v>
      </c>
      <c r="B2518" s="142" t="s">
        <v>1967</v>
      </c>
      <c r="C2518" s="154" t="s">
        <v>8</v>
      </c>
      <c r="D2518" s="154" t="s">
        <v>194</v>
      </c>
      <c r="E2518" s="188" t="s">
        <v>1784</v>
      </c>
      <c r="F2518" s="188"/>
      <c r="G2518" s="143" t="s">
        <v>65</v>
      </c>
      <c r="H2518" s="144">
        <v>0.6</v>
      </c>
      <c r="I2518" s="145">
        <v>16.84</v>
      </c>
      <c r="J2518" s="145">
        <v>10.1</v>
      </c>
    </row>
    <row r="2519" spans="1:10" ht="25.5" x14ac:dyDescent="0.25">
      <c r="A2519" s="155" t="s">
        <v>950</v>
      </c>
      <c r="B2519" s="148" t="s">
        <v>2629</v>
      </c>
      <c r="C2519" s="155" t="s">
        <v>220</v>
      </c>
      <c r="D2519" s="155" t="s">
        <v>1057</v>
      </c>
      <c r="E2519" s="185" t="s">
        <v>1808</v>
      </c>
      <c r="F2519" s="185"/>
      <c r="G2519" s="149" t="s">
        <v>218</v>
      </c>
      <c r="H2519" s="150">
        <v>1</v>
      </c>
      <c r="I2519" s="151">
        <v>2250</v>
      </c>
      <c r="J2519" s="151">
        <v>2250</v>
      </c>
    </row>
    <row r="2520" spans="1:10" x14ac:dyDescent="0.25">
      <c r="A2520" s="156"/>
      <c r="B2520" s="156"/>
      <c r="C2520" s="156"/>
      <c r="D2520" s="156"/>
      <c r="E2520" s="156" t="s">
        <v>1792</v>
      </c>
      <c r="F2520" s="146">
        <v>17.32</v>
      </c>
      <c r="G2520" s="156" t="s">
        <v>1793</v>
      </c>
      <c r="H2520" s="146">
        <v>0</v>
      </c>
      <c r="I2520" s="156" t="s">
        <v>1794</v>
      </c>
      <c r="J2520" s="146">
        <v>17.32</v>
      </c>
    </row>
    <row r="2521" spans="1:10" ht="13.5" thickBot="1" x14ac:dyDescent="0.3">
      <c r="A2521" s="156"/>
      <c r="B2521" s="156"/>
      <c r="C2521" s="156"/>
      <c r="D2521" s="156"/>
      <c r="E2521" s="156" t="s">
        <v>1795</v>
      </c>
      <c r="F2521" s="146">
        <v>0</v>
      </c>
      <c r="G2521" s="156"/>
      <c r="H2521" s="181" t="s">
        <v>1796</v>
      </c>
      <c r="I2521" s="181"/>
      <c r="J2521" s="146">
        <v>2273.2199999999998</v>
      </c>
    </row>
    <row r="2522" spans="1:10" ht="13.5" thickTop="1" x14ac:dyDescent="0.25">
      <c r="A2522" s="147"/>
      <c r="B2522" s="147"/>
      <c r="C2522" s="147"/>
      <c r="D2522" s="147"/>
      <c r="E2522" s="147"/>
      <c r="F2522" s="147"/>
      <c r="G2522" s="147"/>
      <c r="H2522" s="147"/>
      <c r="I2522" s="147"/>
      <c r="J2522" s="147"/>
    </row>
    <row r="2523" spans="1:10" x14ac:dyDescent="0.25">
      <c r="A2523" s="157" t="s">
        <v>2630</v>
      </c>
      <c r="B2523" s="152" t="s">
        <v>1775</v>
      </c>
      <c r="C2523" s="157" t="s">
        <v>1776</v>
      </c>
      <c r="D2523" s="157" t="s">
        <v>1777</v>
      </c>
      <c r="E2523" s="186" t="s">
        <v>1778</v>
      </c>
      <c r="F2523" s="186"/>
      <c r="G2523" s="153" t="s">
        <v>1779</v>
      </c>
      <c r="H2523" s="152" t="s">
        <v>1780</v>
      </c>
      <c r="I2523" s="152" t="s">
        <v>1781</v>
      </c>
      <c r="J2523" s="152" t="s">
        <v>89</v>
      </c>
    </row>
    <row r="2524" spans="1:10" ht="51" x14ac:dyDescent="0.25">
      <c r="A2524" s="158" t="s">
        <v>1461</v>
      </c>
      <c r="B2524" s="138" t="s">
        <v>1723</v>
      </c>
      <c r="C2524" s="158" t="s">
        <v>948</v>
      </c>
      <c r="D2524" s="158" t="s">
        <v>1724</v>
      </c>
      <c r="E2524" s="187">
        <v>37.130000000000003</v>
      </c>
      <c r="F2524" s="187"/>
      <c r="G2524" s="139" t="s">
        <v>198</v>
      </c>
      <c r="H2524" s="140">
        <v>1</v>
      </c>
      <c r="I2524" s="141">
        <v>37928.44</v>
      </c>
      <c r="J2524" s="141">
        <v>37928.44</v>
      </c>
    </row>
    <row r="2525" spans="1:10" ht="25.5" x14ac:dyDescent="0.25">
      <c r="A2525" s="154" t="s">
        <v>949</v>
      </c>
      <c r="B2525" s="142" t="s">
        <v>1935</v>
      </c>
      <c r="C2525" s="154" t="s">
        <v>8</v>
      </c>
      <c r="D2525" s="154" t="s">
        <v>195</v>
      </c>
      <c r="E2525" s="188" t="s">
        <v>1784</v>
      </c>
      <c r="F2525" s="188"/>
      <c r="G2525" s="143" t="s">
        <v>65</v>
      </c>
      <c r="H2525" s="144">
        <v>2</v>
      </c>
      <c r="I2525" s="145">
        <v>21.87</v>
      </c>
      <c r="J2525" s="145">
        <v>43.74</v>
      </c>
    </row>
    <row r="2526" spans="1:10" ht="25.5" x14ac:dyDescent="0.25">
      <c r="A2526" s="154" t="s">
        <v>949</v>
      </c>
      <c r="B2526" s="142" t="s">
        <v>1967</v>
      </c>
      <c r="C2526" s="154" t="s">
        <v>8</v>
      </c>
      <c r="D2526" s="154" t="s">
        <v>194</v>
      </c>
      <c r="E2526" s="188" t="s">
        <v>1784</v>
      </c>
      <c r="F2526" s="188"/>
      <c r="G2526" s="143" t="s">
        <v>65</v>
      </c>
      <c r="H2526" s="144">
        <v>2</v>
      </c>
      <c r="I2526" s="145">
        <v>16.84</v>
      </c>
      <c r="J2526" s="145">
        <v>33.68</v>
      </c>
    </row>
    <row r="2527" spans="1:10" ht="38.25" x14ac:dyDescent="0.25">
      <c r="A2527" s="155" t="s">
        <v>950</v>
      </c>
      <c r="B2527" s="148" t="s">
        <v>1058</v>
      </c>
      <c r="C2527" s="155" t="s">
        <v>759</v>
      </c>
      <c r="D2527" s="155" t="s">
        <v>1059</v>
      </c>
      <c r="E2527" s="185" t="s">
        <v>1808</v>
      </c>
      <c r="F2527" s="185"/>
      <c r="G2527" s="149" t="s">
        <v>198</v>
      </c>
      <c r="H2527" s="150">
        <v>1</v>
      </c>
      <c r="I2527" s="151">
        <v>37851.019999999997</v>
      </c>
      <c r="J2527" s="151">
        <v>37851.019999999997</v>
      </c>
    </row>
    <row r="2528" spans="1:10" x14ac:dyDescent="0.25">
      <c r="A2528" s="156"/>
      <c r="B2528" s="156"/>
      <c r="C2528" s="156"/>
      <c r="D2528" s="156"/>
      <c r="E2528" s="156" t="s">
        <v>1792</v>
      </c>
      <c r="F2528" s="146">
        <v>57.74</v>
      </c>
      <c r="G2528" s="156" t="s">
        <v>1793</v>
      </c>
      <c r="H2528" s="146">
        <v>0</v>
      </c>
      <c r="I2528" s="156" t="s">
        <v>1794</v>
      </c>
      <c r="J2528" s="146">
        <v>57.74</v>
      </c>
    </row>
    <row r="2529" spans="1:10" ht="13.5" thickBot="1" x14ac:dyDescent="0.3">
      <c r="A2529" s="156"/>
      <c r="B2529" s="156"/>
      <c r="C2529" s="156"/>
      <c r="D2529" s="156"/>
      <c r="E2529" s="156" t="s">
        <v>1795</v>
      </c>
      <c r="F2529" s="146">
        <v>0</v>
      </c>
      <c r="G2529" s="156"/>
      <c r="H2529" s="181" t="s">
        <v>1796</v>
      </c>
      <c r="I2529" s="181"/>
      <c r="J2529" s="146">
        <v>37928.44</v>
      </c>
    </row>
    <row r="2530" spans="1:10" ht="13.5" thickTop="1" x14ac:dyDescent="0.25">
      <c r="A2530" s="147"/>
      <c r="B2530" s="147"/>
      <c r="C2530" s="147"/>
      <c r="D2530" s="147"/>
      <c r="E2530" s="147"/>
      <c r="F2530" s="147"/>
      <c r="G2530" s="147"/>
      <c r="H2530" s="147"/>
      <c r="I2530" s="147"/>
      <c r="J2530" s="147"/>
    </row>
    <row r="2531" spans="1:10" x14ac:dyDescent="0.25">
      <c r="A2531" s="157" t="s">
        <v>2631</v>
      </c>
      <c r="B2531" s="152" t="s">
        <v>1775</v>
      </c>
      <c r="C2531" s="157" t="s">
        <v>1776</v>
      </c>
      <c r="D2531" s="157" t="s">
        <v>1777</v>
      </c>
      <c r="E2531" s="186" t="s">
        <v>1778</v>
      </c>
      <c r="F2531" s="186"/>
      <c r="G2531" s="153" t="s">
        <v>1779</v>
      </c>
      <c r="H2531" s="152" t="s">
        <v>1780</v>
      </c>
      <c r="I2531" s="152" t="s">
        <v>1781</v>
      </c>
      <c r="J2531" s="152" t="s">
        <v>89</v>
      </c>
    </row>
    <row r="2532" spans="1:10" ht="38.25" x14ac:dyDescent="0.25">
      <c r="A2532" s="158" t="s">
        <v>1461</v>
      </c>
      <c r="B2532" s="138" t="s">
        <v>1725</v>
      </c>
      <c r="C2532" s="158" t="s">
        <v>948</v>
      </c>
      <c r="D2532" s="158" t="s">
        <v>1726</v>
      </c>
      <c r="E2532" s="187">
        <v>79</v>
      </c>
      <c r="F2532" s="187"/>
      <c r="G2532" s="139" t="s">
        <v>218</v>
      </c>
      <c r="H2532" s="140">
        <v>1</v>
      </c>
      <c r="I2532" s="141">
        <v>453.22</v>
      </c>
      <c r="J2532" s="141">
        <v>453.22</v>
      </c>
    </row>
    <row r="2533" spans="1:10" ht="25.5" x14ac:dyDescent="0.25">
      <c r="A2533" s="154" t="s">
        <v>949</v>
      </c>
      <c r="B2533" s="142" t="s">
        <v>1935</v>
      </c>
      <c r="C2533" s="154" t="s">
        <v>8</v>
      </c>
      <c r="D2533" s="154" t="s">
        <v>195</v>
      </c>
      <c r="E2533" s="188" t="s">
        <v>1784</v>
      </c>
      <c r="F2533" s="188"/>
      <c r="G2533" s="143" t="s">
        <v>65</v>
      </c>
      <c r="H2533" s="144">
        <v>0.6</v>
      </c>
      <c r="I2533" s="145">
        <v>21.87</v>
      </c>
      <c r="J2533" s="145">
        <v>13.12</v>
      </c>
    </row>
    <row r="2534" spans="1:10" ht="25.5" x14ac:dyDescent="0.25">
      <c r="A2534" s="154" t="s">
        <v>949</v>
      </c>
      <c r="B2534" s="142" t="s">
        <v>1967</v>
      </c>
      <c r="C2534" s="154" t="s">
        <v>8</v>
      </c>
      <c r="D2534" s="154" t="s">
        <v>194</v>
      </c>
      <c r="E2534" s="188" t="s">
        <v>1784</v>
      </c>
      <c r="F2534" s="188"/>
      <c r="G2534" s="143" t="s">
        <v>65</v>
      </c>
      <c r="H2534" s="144">
        <v>0.6</v>
      </c>
      <c r="I2534" s="145">
        <v>16.84</v>
      </c>
      <c r="J2534" s="145">
        <v>10.1</v>
      </c>
    </row>
    <row r="2535" spans="1:10" ht="25.5" x14ac:dyDescent="0.25">
      <c r="A2535" s="155" t="s">
        <v>950</v>
      </c>
      <c r="B2535" s="148" t="s">
        <v>2632</v>
      </c>
      <c r="C2535" s="155" t="s">
        <v>220</v>
      </c>
      <c r="D2535" s="155" t="s">
        <v>1060</v>
      </c>
      <c r="E2535" s="185" t="s">
        <v>1808</v>
      </c>
      <c r="F2535" s="185"/>
      <c r="G2535" s="149" t="s">
        <v>218</v>
      </c>
      <c r="H2535" s="150">
        <v>1</v>
      </c>
      <c r="I2535" s="151">
        <v>430</v>
      </c>
      <c r="J2535" s="151">
        <v>430</v>
      </c>
    </row>
    <row r="2536" spans="1:10" x14ac:dyDescent="0.25">
      <c r="A2536" s="156"/>
      <c r="B2536" s="156"/>
      <c r="C2536" s="156"/>
      <c r="D2536" s="156"/>
      <c r="E2536" s="156" t="s">
        <v>1792</v>
      </c>
      <c r="F2536" s="146">
        <v>17.32</v>
      </c>
      <c r="G2536" s="156" t="s">
        <v>1793</v>
      </c>
      <c r="H2536" s="146">
        <v>0</v>
      </c>
      <c r="I2536" s="156" t="s">
        <v>1794</v>
      </c>
      <c r="J2536" s="146">
        <v>17.32</v>
      </c>
    </row>
    <row r="2537" spans="1:10" ht="13.5" thickBot="1" x14ac:dyDescent="0.3">
      <c r="A2537" s="156"/>
      <c r="B2537" s="156"/>
      <c r="C2537" s="156"/>
      <c r="D2537" s="156"/>
      <c r="E2537" s="156" t="s">
        <v>1795</v>
      </c>
      <c r="F2537" s="146">
        <v>0</v>
      </c>
      <c r="G2537" s="156"/>
      <c r="H2537" s="181" t="s">
        <v>1796</v>
      </c>
      <c r="I2537" s="181"/>
      <c r="J2537" s="146">
        <v>453.22</v>
      </c>
    </row>
    <row r="2538" spans="1:10" ht="13.5" thickTop="1" x14ac:dyDescent="0.25">
      <c r="A2538" s="147"/>
      <c r="B2538" s="147"/>
      <c r="C2538" s="147"/>
      <c r="D2538" s="147"/>
      <c r="E2538" s="147"/>
      <c r="F2538" s="147"/>
      <c r="G2538" s="147"/>
      <c r="H2538" s="147"/>
      <c r="I2538" s="147"/>
      <c r="J2538" s="147"/>
    </row>
    <row r="2539" spans="1:10" x14ac:dyDescent="0.25">
      <c r="A2539" s="157" t="s">
        <v>2633</v>
      </c>
      <c r="B2539" s="152" t="s">
        <v>1775</v>
      </c>
      <c r="C2539" s="157" t="s">
        <v>1776</v>
      </c>
      <c r="D2539" s="157" t="s">
        <v>1777</v>
      </c>
      <c r="E2539" s="186" t="s">
        <v>1778</v>
      </c>
      <c r="F2539" s="186"/>
      <c r="G2539" s="153" t="s">
        <v>1779</v>
      </c>
      <c r="H2539" s="152" t="s">
        <v>1780</v>
      </c>
      <c r="I2539" s="152" t="s">
        <v>1781</v>
      </c>
      <c r="J2539" s="152" t="s">
        <v>89</v>
      </c>
    </row>
    <row r="2540" spans="1:10" ht="140.25" x14ac:dyDescent="0.25">
      <c r="A2540" s="158" t="s">
        <v>1461</v>
      </c>
      <c r="B2540" s="138" t="s">
        <v>1288</v>
      </c>
      <c r="C2540" s="158" t="s">
        <v>8</v>
      </c>
      <c r="D2540" s="158" t="s">
        <v>716</v>
      </c>
      <c r="E2540" s="187" t="s">
        <v>1860</v>
      </c>
      <c r="F2540" s="187"/>
      <c r="G2540" s="139" t="s">
        <v>951</v>
      </c>
      <c r="H2540" s="140">
        <v>1</v>
      </c>
      <c r="I2540" s="141">
        <v>5.67</v>
      </c>
      <c r="J2540" s="141">
        <v>5.67</v>
      </c>
    </row>
    <row r="2541" spans="1:10" ht="89.25" x14ac:dyDescent="0.25">
      <c r="A2541" s="154" t="s">
        <v>949</v>
      </c>
      <c r="B2541" s="142" t="s">
        <v>1948</v>
      </c>
      <c r="C2541" s="154" t="s">
        <v>8</v>
      </c>
      <c r="D2541" s="154" t="s">
        <v>236</v>
      </c>
      <c r="E2541" s="188" t="s">
        <v>1811</v>
      </c>
      <c r="F2541" s="188"/>
      <c r="G2541" s="143" t="s">
        <v>185</v>
      </c>
      <c r="H2541" s="144">
        <v>2.76E-2</v>
      </c>
      <c r="I2541" s="145">
        <v>117.51</v>
      </c>
      <c r="J2541" s="145">
        <v>3.24</v>
      </c>
    </row>
    <row r="2542" spans="1:10" ht="89.25" x14ac:dyDescent="0.25">
      <c r="A2542" s="154" t="s">
        <v>949</v>
      </c>
      <c r="B2542" s="142" t="s">
        <v>1949</v>
      </c>
      <c r="C2542" s="154" t="s">
        <v>8</v>
      </c>
      <c r="D2542" s="154" t="s">
        <v>254</v>
      </c>
      <c r="E2542" s="188" t="s">
        <v>1811</v>
      </c>
      <c r="F2542" s="188"/>
      <c r="G2542" s="143" t="s">
        <v>187</v>
      </c>
      <c r="H2542" s="144">
        <v>3.3300000000000003E-2</v>
      </c>
      <c r="I2542" s="145">
        <v>42.37</v>
      </c>
      <c r="J2542" s="145">
        <v>1.41</v>
      </c>
    </row>
    <row r="2543" spans="1:10" ht="25.5" x14ac:dyDescent="0.25">
      <c r="A2543" s="154" t="s">
        <v>949</v>
      </c>
      <c r="B2543" s="142" t="s">
        <v>1827</v>
      </c>
      <c r="C2543" s="154" t="s">
        <v>8</v>
      </c>
      <c r="D2543" s="154" t="s">
        <v>66</v>
      </c>
      <c r="E2543" s="188" t="s">
        <v>1784</v>
      </c>
      <c r="F2543" s="188"/>
      <c r="G2543" s="143" t="s">
        <v>65</v>
      </c>
      <c r="H2543" s="144">
        <v>6.0900000000000003E-2</v>
      </c>
      <c r="I2543" s="145">
        <v>16.829999999999998</v>
      </c>
      <c r="J2543" s="145">
        <v>1.02</v>
      </c>
    </row>
    <row r="2544" spans="1:10" x14ac:dyDescent="0.25">
      <c r="A2544" s="156"/>
      <c r="B2544" s="156"/>
      <c r="C2544" s="156"/>
      <c r="D2544" s="156"/>
      <c r="E2544" s="156" t="s">
        <v>1792</v>
      </c>
      <c r="F2544" s="146">
        <v>1.7</v>
      </c>
      <c r="G2544" s="156" t="s">
        <v>1793</v>
      </c>
      <c r="H2544" s="146">
        <v>0</v>
      </c>
      <c r="I2544" s="156" t="s">
        <v>1794</v>
      </c>
      <c r="J2544" s="146">
        <v>1.7</v>
      </c>
    </row>
    <row r="2545" spans="1:10" ht="13.5" thickBot="1" x14ac:dyDescent="0.3">
      <c r="A2545" s="156"/>
      <c r="B2545" s="156"/>
      <c r="C2545" s="156"/>
      <c r="D2545" s="156"/>
      <c r="E2545" s="156" t="s">
        <v>1795</v>
      </c>
      <c r="F2545" s="146">
        <v>0</v>
      </c>
      <c r="G2545" s="156"/>
      <c r="H2545" s="181" t="s">
        <v>1796</v>
      </c>
      <c r="I2545" s="181"/>
      <c r="J2545" s="146">
        <v>5.67</v>
      </c>
    </row>
    <row r="2546" spans="1:10" ht="13.5" thickTop="1" x14ac:dyDescent="0.25">
      <c r="A2546" s="147"/>
      <c r="B2546" s="147"/>
      <c r="C2546" s="147"/>
      <c r="D2546" s="147"/>
      <c r="E2546" s="147"/>
      <c r="F2546" s="147"/>
      <c r="G2546" s="147"/>
      <c r="H2546" s="147"/>
      <c r="I2546" s="147"/>
      <c r="J2546" s="147"/>
    </row>
    <row r="2547" spans="1:10" x14ac:dyDescent="0.25">
      <c r="A2547" s="157" t="s">
        <v>2634</v>
      </c>
      <c r="B2547" s="152" t="s">
        <v>1775</v>
      </c>
      <c r="C2547" s="157" t="s">
        <v>1776</v>
      </c>
      <c r="D2547" s="157" t="s">
        <v>1777</v>
      </c>
      <c r="E2547" s="186" t="s">
        <v>1778</v>
      </c>
      <c r="F2547" s="186"/>
      <c r="G2547" s="153" t="s">
        <v>1779</v>
      </c>
      <c r="H2547" s="152" t="s">
        <v>1780</v>
      </c>
      <c r="I2547" s="152" t="s">
        <v>1781</v>
      </c>
      <c r="J2547" s="152" t="s">
        <v>89</v>
      </c>
    </row>
    <row r="2548" spans="1:10" ht="63.75" x14ac:dyDescent="0.25">
      <c r="A2548" s="158" t="s">
        <v>1461</v>
      </c>
      <c r="B2548" s="138" t="s">
        <v>1289</v>
      </c>
      <c r="C2548" s="158" t="s">
        <v>948</v>
      </c>
      <c r="D2548" s="158" t="s">
        <v>1206</v>
      </c>
      <c r="E2548" s="187" t="s">
        <v>1782</v>
      </c>
      <c r="F2548" s="187"/>
      <c r="G2548" s="139" t="s">
        <v>12</v>
      </c>
      <c r="H2548" s="140">
        <v>1</v>
      </c>
      <c r="I2548" s="141">
        <v>233.96</v>
      </c>
      <c r="J2548" s="141">
        <v>233.96</v>
      </c>
    </row>
    <row r="2549" spans="1:10" ht="76.5" x14ac:dyDescent="0.25">
      <c r="A2549" s="154" t="s">
        <v>949</v>
      </c>
      <c r="B2549" s="142" t="s">
        <v>2635</v>
      </c>
      <c r="C2549" s="154" t="s">
        <v>8</v>
      </c>
      <c r="D2549" s="154" t="s">
        <v>1481</v>
      </c>
      <c r="E2549" s="188" t="s">
        <v>1782</v>
      </c>
      <c r="F2549" s="188"/>
      <c r="G2549" s="143" t="s">
        <v>12</v>
      </c>
      <c r="H2549" s="144">
        <v>1</v>
      </c>
      <c r="I2549" s="145">
        <v>63.91</v>
      </c>
      <c r="J2549" s="145">
        <v>63.91</v>
      </c>
    </row>
    <row r="2550" spans="1:10" ht="51" x14ac:dyDescent="0.25">
      <c r="A2550" s="155" t="s">
        <v>950</v>
      </c>
      <c r="B2550" s="148" t="s">
        <v>2636</v>
      </c>
      <c r="C2550" s="155" t="s">
        <v>8</v>
      </c>
      <c r="D2550" s="155" t="s">
        <v>1482</v>
      </c>
      <c r="E2550" s="185" t="s">
        <v>1808</v>
      </c>
      <c r="F2550" s="185"/>
      <c r="G2550" s="149" t="s">
        <v>12</v>
      </c>
      <c r="H2550" s="150">
        <v>1</v>
      </c>
      <c r="I2550" s="151">
        <v>170.05</v>
      </c>
      <c r="J2550" s="151">
        <v>170.05</v>
      </c>
    </row>
    <row r="2551" spans="1:10" x14ac:dyDescent="0.25">
      <c r="A2551" s="156"/>
      <c r="B2551" s="156"/>
      <c r="C2551" s="156"/>
      <c r="D2551" s="156"/>
      <c r="E2551" s="156" t="s">
        <v>1792</v>
      </c>
      <c r="F2551" s="146">
        <v>24.51</v>
      </c>
      <c r="G2551" s="156" t="s">
        <v>1793</v>
      </c>
      <c r="H2551" s="146">
        <v>0</v>
      </c>
      <c r="I2551" s="156" t="s">
        <v>1794</v>
      </c>
      <c r="J2551" s="146">
        <v>24.51</v>
      </c>
    </row>
    <row r="2552" spans="1:10" ht="13.5" thickBot="1" x14ac:dyDescent="0.3">
      <c r="A2552" s="156"/>
      <c r="B2552" s="156"/>
      <c r="C2552" s="156"/>
      <c r="D2552" s="156"/>
      <c r="E2552" s="156" t="s">
        <v>1795</v>
      </c>
      <c r="F2552" s="146">
        <v>0</v>
      </c>
      <c r="G2552" s="156"/>
      <c r="H2552" s="181" t="s">
        <v>1796</v>
      </c>
      <c r="I2552" s="181"/>
      <c r="J2552" s="146">
        <v>233.96</v>
      </c>
    </row>
    <row r="2553" spans="1:10" ht="13.5" thickTop="1" x14ac:dyDescent="0.25">
      <c r="A2553" s="147"/>
      <c r="B2553" s="147"/>
      <c r="C2553" s="147"/>
      <c r="D2553" s="147"/>
      <c r="E2553" s="147"/>
      <c r="F2553" s="147"/>
      <c r="G2553" s="147"/>
      <c r="H2553" s="147"/>
      <c r="I2553" s="147"/>
      <c r="J2553" s="147"/>
    </row>
    <row r="2554" spans="1:10" x14ac:dyDescent="0.25">
      <c r="A2554" s="157" t="s">
        <v>2637</v>
      </c>
      <c r="B2554" s="152" t="s">
        <v>1775</v>
      </c>
      <c r="C2554" s="157" t="s">
        <v>1776</v>
      </c>
      <c r="D2554" s="157" t="s">
        <v>1777</v>
      </c>
      <c r="E2554" s="186" t="s">
        <v>1778</v>
      </c>
      <c r="F2554" s="186"/>
      <c r="G2554" s="153" t="s">
        <v>1779</v>
      </c>
      <c r="H2554" s="152" t="s">
        <v>1780</v>
      </c>
      <c r="I2554" s="152" t="s">
        <v>1781</v>
      </c>
      <c r="J2554" s="152" t="s">
        <v>89</v>
      </c>
    </row>
    <row r="2555" spans="1:10" ht="114.75" x14ac:dyDescent="0.25">
      <c r="A2555" s="158" t="s">
        <v>1461</v>
      </c>
      <c r="B2555" s="138" t="s">
        <v>1290</v>
      </c>
      <c r="C2555" s="158" t="s">
        <v>8</v>
      </c>
      <c r="D2555" s="158" t="s">
        <v>438</v>
      </c>
      <c r="E2555" s="187" t="s">
        <v>1860</v>
      </c>
      <c r="F2555" s="187"/>
      <c r="G2555" s="139" t="s">
        <v>951</v>
      </c>
      <c r="H2555" s="140">
        <v>1</v>
      </c>
      <c r="I2555" s="141">
        <v>17.95</v>
      </c>
      <c r="J2555" s="141">
        <v>17.95</v>
      </c>
    </row>
    <row r="2556" spans="1:10" ht="89.25" x14ac:dyDescent="0.25">
      <c r="A2556" s="154" t="s">
        <v>949</v>
      </c>
      <c r="B2556" s="142" t="s">
        <v>1948</v>
      </c>
      <c r="C2556" s="154" t="s">
        <v>8</v>
      </c>
      <c r="D2556" s="154" t="s">
        <v>236</v>
      </c>
      <c r="E2556" s="188" t="s">
        <v>1811</v>
      </c>
      <c r="F2556" s="188"/>
      <c r="G2556" s="143" t="s">
        <v>185</v>
      </c>
      <c r="H2556" s="144">
        <v>4.1000000000000002E-2</v>
      </c>
      <c r="I2556" s="145">
        <v>117.51</v>
      </c>
      <c r="J2556" s="145">
        <v>4.8099999999999996</v>
      </c>
    </row>
    <row r="2557" spans="1:10" ht="89.25" x14ac:dyDescent="0.25">
      <c r="A2557" s="154" t="s">
        <v>949</v>
      </c>
      <c r="B2557" s="142" t="s">
        <v>1949</v>
      </c>
      <c r="C2557" s="154" t="s">
        <v>8</v>
      </c>
      <c r="D2557" s="154" t="s">
        <v>254</v>
      </c>
      <c r="E2557" s="188" t="s">
        <v>1811</v>
      </c>
      <c r="F2557" s="188"/>
      <c r="G2557" s="143" t="s">
        <v>187</v>
      </c>
      <c r="H2557" s="144">
        <v>5.3999999999999999E-2</v>
      </c>
      <c r="I2557" s="145">
        <v>42.37</v>
      </c>
      <c r="J2557" s="145">
        <v>2.2799999999999998</v>
      </c>
    </row>
    <row r="2558" spans="1:10" ht="51" x14ac:dyDescent="0.25">
      <c r="A2558" s="154" t="s">
        <v>949</v>
      </c>
      <c r="B2558" s="142" t="s">
        <v>1952</v>
      </c>
      <c r="C2558" s="154" t="s">
        <v>8</v>
      </c>
      <c r="D2558" s="154" t="s">
        <v>263</v>
      </c>
      <c r="E2558" s="188" t="s">
        <v>1811</v>
      </c>
      <c r="F2558" s="188"/>
      <c r="G2558" s="143" t="s">
        <v>187</v>
      </c>
      <c r="H2558" s="144">
        <v>0.19</v>
      </c>
      <c r="I2558" s="145">
        <v>16.920000000000002</v>
      </c>
      <c r="J2558" s="145">
        <v>3.21</v>
      </c>
    </row>
    <row r="2559" spans="1:10" ht="51" x14ac:dyDescent="0.25">
      <c r="A2559" s="154" t="s">
        <v>949</v>
      </c>
      <c r="B2559" s="142" t="s">
        <v>1951</v>
      </c>
      <c r="C2559" s="154" t="s">
        <v>8</v>
      </c>
      <c r="D2559" s="154" t="s">
        <v>246</v>
      </c>
      <c r="E2559" s="188" t="s">
        <v>1811</v>
      </c>
      <c r="F2559" s="188"/>
      <c r="G2559" s="143" t="s">
        <v>185</v>
      </c>
      <c r="H2559" s="144">
        <v>0.20499999999999999</v>
      </c>
      <c r="I2559" s="145">
        <v>24.45</v>
      </c>
      <c r="J2559" s="145">
        <v>5.01</v>
      </c>
    </row>
    <row r="2560" spans="1:10" ht="25.5" x14ac:dyDescent="0.25">
      <c r="A2560" s="154" t="s">
        <v>949</v>
      </c>
      <c r="B2560" s="142" t="s">
        <v>1953</v>
      </c>
      <c r="C2560" s="154" t="s">
        <v>8</v>
      </c>
      <c r="D2560" s="154" t="s">
        <v>440</v>
      </c>
      <c r="E2560" s="188" t="s">
        <v>1860</v>
      </c>
      <c r="F2560" s="188"/>
      <c r="G2560" s="143" t="s">
        <v>951</v>
      </c>
      <c r="H2560" s="144">
        <v>1</v>
      </c>
      <c r="I2560" s="145">
        <v>1.94</v>
      </c>
      <c r="J2560" s="145">
        <v>1.94</v>
      </c>
    </row>
    <row r="2561" spans="1:10" ht="25.5" x14ac:dyDescent="0.25">
      <c r="A2561" s="154" t="s">
        <v>949</v>
      </c>
      <c r="B2561" s="142" t="s">
        <v>1827</v>
      </c>
      <c r="C2561" s="154" t="s">
        <v>8</v>
      </c>
      <c r="D2561" s="154" t="s">
        <v>66</v>
      </c>
      <c r="E2561" s="188" t="s">
        <v>1784</v>
      </c>
      <c r="F2561" s="188"/>
      <c r="G2561" s="143" t="s">
        <v>65</v>
      </c>
      <c r="H2561" s="144">
        <v>4.2000000000000003E-2</v>
      </c>
      <c r="I2561" s="145">
        <v>16.829999999999998</v>
      </c>
      <c r="J2561" s="145">
        <v>0.7</v>
      </c>
    </row>
    <row r="2562" spans="1:10" x14ac:dyDescent="0.25">
      <c r="A2562" s="156"/>
      <c r="B2562" s="156"/>
      <c r="C2562" s="156"/>
      <c r="D2562" s="156"/>
      <c r="E2562" s="156" t="s">
        <v>1792</v>
      </c>
      <c r="F2562" s="146">
        <v>7.03</v>
      </c>
      <c r="G2562" s="156" t="s">
        <v>1793</v>
      </c>
      <c r="H2562" s="146">
        <v>0</v>
      </c>
      <c r="I2562" s="156" t="s">
        <v>1794</v>
      </c>
      <c r="J2562" s="146">
        <v>7.03</v>
      </c>
    </row>
    <row r="2563" spans="1:10" ht="13.5" thickBot="1" x14ac:dyDescent="0.3">
      <c r="A2563" s="156"/>
      <c r="B2563" s="156"/>
      <c r="C2563" s="156"/>
      <c r="D2563" s="156"/>
      <c r="E2563" s="156" t="s">
        <v>1795</v>
      </c>
      <c r="F2563" s="146">
        <v>0</v>
      </c>
      <c r="G2563" s="156"/>
      <c r="H2563" s="181" t="s">
        <v>1796</v>
      </c>
      <c r="I2563" s="181"/>
      <c r="J2563" s="146">
        <v>17.95</v>
      </c>
    </row>
    <row r="2564" spans="1:10" ht="13.5" thickTop="1" x14ac:dyDescent="0.25">
      <c r="A2564" s="147"/>
      <c r="B2564" s="147"/>
      <c r="C2564" s="147"/>
      <c r="D2564" s="147"/>
      <c r="E2564" s="147"/>
      <c r="F2564" s="147"/>
      <c r="G2564" s="147"/>
      <c r="H2564" s="147"/>
      <c r="I2564" s="147"/>
      <c r="J2564" s="147"/>
    </row>
    <row r="2565" spans="1:10" x14ac:dyDescent="0.25">
      <c r="A2565" s="157" t="s">
        <v>2638</v>
      </c>
      <c r="B2565" s="152" t="s">
        <v>1775</v>
      </c>
      <c r="C2565" s="157" t="s">
        <v>1776</v>
      </c>
      <c r="D2565" s="157" t="s">
        <v>1777</v>
      </c>
      <c r="E2565" s="186" t="s">
        <v>1778</v>
      </c>
      <c r="F2565" s="186"/>
      <c r="G2565" s="153" t="s">
        <v>1779</v>
      </c>
      <c r="H2565" s="152" t="s">
        <v>1780</v>
      </c>
      <c r="I2565" s="152" t="s">
        <v>1781</v>
      </c>
      <c r="J2565" s="152" t="s">
        <v>89</v>
      </c>
    </row>
    <row r="2566" spans="1:10" ht="63.75" x14ac:dyDescent="0.25">
      <c r="A2566" s="158" t="s">
        <v>1461</v>
      </c>
      <c r="B2566" s="138" t="s">
        <v>1291</v>
      </c>
      <c r="C2566" s="158" t="s">
        <v>8</v>
      </c>
      <c r="D2566" s="158" t="s">
        <v>723</v>
      </c>
      <c r="E2566" s="187" t="s">
        <v>1955</v>
      </c>
      <c r="F2566" s="187"/>
      <c r="G2566" s="139" t="s">
        <v>951</v>
      </c>
      <c r="H2566" s="140">
        <v>1</v>
      </c>
      <c r="I2566" s="141">
        <v>703.02</v>
      </c>
      <c r="J2566" s="141">
        <v>703.02</v>
      </c>
    </row>
    <row r="2567" spans="1:10" ht="63.75" x14ac:dyDescent="0.25">
      <c r="A2567" s="154" t="s">
        <v>949</v>
      </c>
      <c r="B2567" s="142" t="s">
        <v>2639</v>
      </c>
      <c r="C2567" s="154" t="s">
        <v>8</v>
      </c>
      <c r="D2567" s="154" t="s">
        <v>237</v>
      </c>
      <c r="E2567" s="188" t="s">
        <v>1811</v>
      </c>
      <c r="F2567" s="188"/>
      <c r="G2567" s="143" t="s">
        <v>185</v>
      </c>
      <c r="H2567" s="144">
        <v>2.8000000000000001E-2</v>
      </c>
      <c r="I2567" s="145">
        <v>352.44</v>
      </c>
      <c r="J2567" s="145">
        <v>9.86</v>
      </c>
    </row>
    <row r="2568" spans="1:10" ht="63.75" x14ac:dyDescent="0.25">
      <c r="A2568" s="154" t="s">
        <v>949</v>
      </c>
      <c r="B2568" s="142" t="s">
        <v>2510</v>
      </c>
      <c r="C2568" s="154" t="s">
        <v>8</v>
      </c>
      <c r="D2568" s="154" t="s">
        <v>252</v>
      </c>
      <c r="E2568" s="188" t="s">
        <v>1811</v>
      </c>
      <c r="F2568" s="188"/>
      <c r="G2568" s="143" t="s">
        <v>185</v>
      </c>
      <c r="H2568" s="144">
        <v>2.5999999999999999E-2</v>
      </c>
      <c r="I2568" s="145">
        <v>205.64</v>
      </c>
      <c r="J2568" s="145">
        <v>5.34</v>
      </c>
    </row>
    <row r="2569" spans="1:10" ht="63.75" x14ac:dyDescent="0.25">
      <c r="A2569" s="154" t="s">
        <v>949</v>
      </c>
      <c r="B2569" s="142" t="s">
        <v>2645</v>
      </c>
      <c r="C2569" s="154" t="s">
        <v>8</v>
      </c>
      <c r="D2569" s="154" t="s">
        <v>266</v>
      </c>
      <c r="E2569" s="188" t="s">
        <v>1811</v>
      </c>
      <c r="F2569" s="188"/>
      <c r="G2569" s="143" t="s">
        <v>187</v>
      </c>
      <c r="H2569" s="144">
        <v>0.04</v>
      </c>
      <c r="I2569" s="145">
        <v>70.400000000000006</v>
      </c>
      <c r="J2569" s="145">
        <v>2.81</v>
      </c>
    </row>
    <row r="2570" spans="1:10" ht="51" x14ac:dyDescent="0.25">
      <c r="A2570" s="154" t="s">
        <v>949</v>
      </c>
      <c r="B2570" s="142" t="s">
        <v>2640</v>
      </c>
      <c r="C2570" s="154" t="s">
        <v>8</v>
      </c>
      <c r="D2570" s="154" t="s">
        <v>251</v>
      </c>
      <c r="E2570" s="188" t="s">
        <v>1811</v>
      </c>
      <c r="F2570" s="188"/>
      <c r="G2570" s="143" t="s">
        <v>185</v>
      </c>
      <c r="H2570" s="144">
        <v>3.4000000000000002E-2</v>
      </c>
      <c r="I2570" s="145">
        <v>122.33</v>
      </c>
      <c r="J2570" s="145">
        <v>4.1500000000000004</v>
      </c>
    </row>
    <row r="2571" spans="1:10" ht="63.75" x14ac:dyDescent="0.25">
      <c r="A2571" s="154" t="s">
        <v>949</v>
      </c>
      <c r="B2571" s="142" t="s">
        <v>2641</v>
      </c>
      <c r="C2571" s="154" t="s">
        <v>8</v>
      </c>
      <c r="D2571" s="154" t="s">
        <v>255</v>
      </c>
      <c r="E2571" s="188" t="s">
        <v>1811</v>
      </c>
      <c r="F2571" s="188"/>
      <c r="G2571" s="143" t="s">
        <v>187</v>
      </c>
      <c r="H2571" s="144">
        <v>5.8000000000000003E-2</v>
      </c>
      <c r="I2571" s="145">
        <v>123.04</v>
      </c>
      <c r="J2571" s="145">
        <v>7.13</v>
      </c>
    </row>
    <row r="2572" spans="1:10" ht="76.5" x14ac:dyDescent="0.25">
      <c r="A2572" s="154" t="s">
        <v>949</v>
      </c>
      <c r="B2572" s="142" t="s">
        <v>2643</v>
      </c>
      <c r="C2572" s="154" t="s">
        <v>8</v>
      </c>
      <c r="D2572" s="154" t="s">
        <v>245</v>
      </c>
      <c r="E2572" s="188" t="s">
        <v>1811</v>
      </c>
      <c r="F2572" s="188"/>
      <c r="G2572" s="143" t="s">
        <v>185</v>
      </c>
      <c r="H2572" s="144">
        <v>2.8000000000000001E-2</v>
      </c>
      <c r="I2572" s="145">
        <v>185.66</v>
      </c>
      <c r="J2572" s="145">
        <v>5.19</v>
      </c>
    </row>
    <row r="2573" spans="1:10" ht="63.75" x14ac:dyDescent="0.25">
      <c r="A2573" s="154" t="s">
        <v>949</v>
      </c>
      <c r="B2573" s="142" t="s">
        <v>2644</v>
      </c>
      <c r="C2573" s="154" t="s">
        <v>8</v>
      </c>
      <c r="D2573" s="154" t="s">
        <v>250</v>
      </c>
      <c r="E2573" s="188" t="s">
        <v>1811</v>
      </c>
      <c r="F2573" s="188"/>
      <c r="G2573" s="143" t="s">
        <v>185</v>
      </c>
      <c r="H2573" s="144">
        <v>4.5999999999999999E-2</v>
      </c>
      <c r="I2573" s="145">
        <v>218.3</v>
      </c>
      <c r="J2573" s="145">
        <v>10.039999999999999</v>
      </c>
    </row>
    <row r="2574" spans="1:10" ht="63.75" x14ac:dyDescent="0.25">
      <c r="A2574" s="154" t="s">
        <v>949</v>
      </c>
      <c r="B2574" s="142" t="s">
        <v>2512</v>
      </c>
      <c r="C2574" s="154" t="s">
        <v>8</v>
      </c>
      <c r="D2574" s="154" t="s">
        <v>268</v>
      </c>
      <c r="E2574" s="188" t="s">
        <v>1811</v>
      </c>
      <c r="F2574" s="188"/>
      <c r="G2574" s="143" t="s">
        <v>187</v>
      </c>
      <c r="H2574" s="144">
        <v>0.06</v>
      </c>
      <c r="I2574" s="145">
        <v>76.34</v>
      </c>
      <c r="J2574" s="145">
        <v>4.58</v>
      </c>
    </row>
    <row r="2575" spans="1:10" ht="51" x14ac:dyDescent="0.25">
      <c r="A2575" s="154" t="s">
        <v>949</v>
      </c>
      <c r="B2575" s="142" t="s">
        <v>2642</v>
      </c>
      <c r="C2575" s="154" t="s">
        <v>8</v>
      </c>
      <c r="D2575" s="154" t="s">
        <v>267</v>
      </c>
      <c r="E2575" s="188" t="s">
        <v>1811</v>
      </c>
      <c r="F2575" s="188"/>
      <c r="G2575" s="143" t="s">
        <v>187</v>
      </c>
      <c r="H2575" s="144">
        <v>5.1999999999999998E-2</v>
      </c>
      <c r="I2575" s="145">
        <v>36.380000000000003</v>
      </c>
      <c r="J2575" s="145">
        <v>1.89</v>
      </c>
    </row>
    <row r="2576" spans="1:10" ht="38.25" x14ac:dyDescent="0.25">
      <c r="A2576" s="154" t="s">
        <v>949</v>
      </c>
      <c r="B2576" s="142" t="s">
        <v>1958</v>
      </c>
      <c r="C2576" s="154" t="s">
        <v>8</v>
      </c>
      <c r="D2576" s="154" t="s">
        <v>724</v>
      </c>
      <c r="E2576" s="188" t="s">
        <v>1955</v>
      </c>
      <c r="F2576" s="188"/>
      <c r="G2576" s="143" t="s">
        <v>439</v>
      </c>
      <c r="H2576" s="144">
        <v>2.448</v>
      </c>
      <c r="I2576" s="145">
        <v>262.38</v>
      </c>
      <c r="J2576" s="145">
        <v>642.29999999999995</v>
      </c>
    </row>
    <row r="2577" spans="1:10" ht="25.5" x14ac:dyDescent="0.25">
      <c r="A2577" s="154" t="s">
        <v>949</v>
      </c>
      <c r="B2577" s="142" t="s">
        <v>2646</v>
      </c>
      <c r="C2577" s="154" t="s">
        <v>8</v>
      </c>
      <c r="D2577" s="154" t="s">
        <v>474</v>
      </c>
      <c r="E2577" s="188" t="s">
        <v>1784</v>
      </c>
      <c r="F2577" s="188"/>
      <c r="G2577" s="143" t="s">
        <v>65</v>
      </c>
      <c r="H2577" s="144">
        <v>0.68600000000000005</v>
      </c>
      <c r="I2577" s="145">
        <v>14.19</v>
      </c>
      <c r="J2577" s="145">
        <v>9.73</v>
      </c>
    </row>
    <row r="2578" spans="1:10" x14ac:dyDescent="0.25">
      <c r="A2578" s="156"/>
      <c r="B2578" s="156"/>
      <c r="C2578" s="156"/>
      <c r="D2578" s="156"/>
      <c r="E2578" s="156" t="s">
        <v>1792</v>
      </c>
      <c r="F2578" s="146">
        <v>12.28</v>
      </c>
      <c r="G2578" s="156" t="s">
        <v>1793</v>
      </c>
      <c r="H2578" s="146">
        <v>0</v>
      </c>
      <c r="I2578" s="156" t="s">
        <v>1794</v>
      </c>
      <c r="J2578" s="146">
        <v>12.28</v>
      </c>
    </row>
    <row r="2579" spans="1:10" ht="13.5" thickBot="1" x14ac:dyDescent="0.3">
      <c r="A2579" s="156"/>
      <c r="B2579" s="156"/>
      <c r="C2579" s="156"/>
      <c r="D2579" s="156"/>
      <c r="E2579" s="156" t="s">
        <v>1795</v>
      </c>
      <c r="F2579" s="146">
        <v>0</v>
      </c>
      <c r="G2579" s="156"/>
      <c r="H2579" s="181" t="s">
        <v>1796</v>
      </c>
      <c r="I2579" s="181"/>
      <c r="J2579" s="146">
        <v>703.02</v>
      </c>
    </row>
    <row r="2580" spans="1:10" ht="13.5" thickTop="1" x14ac:dyDescent="0.25">
      <c r="A2580" s="147"/>
      <c r="B2580" s="147"/>
      <c r="C2580" s="147"/>
      <c r="D2580" s="147"/>
      <c r="E2580" s="147"/>
      <c r="F2580" s="147"/>
      <c r="G2580" s="147"/>
      <c r="H2580" s="147"/>
      <c r="I2580" s="147"/>
      <c r="J2580" s="147"/>
    </row>
    <row r="2581" spans="1:10" x14ac:dyDescent="0.25">
      <c r="A2581" s="157" t="s">
        <v>2647</v>
      </c>
      <c r="B2581" s="152" t="s">
        <v>1775</v>
      </c>
      <c r="C2581" s="157" t="s">
        <v>1776</v>
      </c>
      <c r="D2581" s="157" t="s">
        <v>1777</v>
      </c>
      <c r="E2581" s="186" t="s">
        <v>1778</v>
      </c>
      <c r="F2581" s="186"/>
      <c r="G2581" s="153" t="s">
        <v>1779</v>
      </c>
      <c r="H2581" s="152" t="s">
        <v>1780</v>
      </c>
      <c r="I2581" s="152" t="s">
        <v>1781</v>
      </c>
      <c r="J2581" s="152" t="s">
        <v>89</v>
      </c>
    </row>
    <row r="2582" spans="1:10" ht="51" x14ac:dyDescent="0.25">
      <c r="A2582" s="158" t="s">
        <v>1461</v>
      </c>
      <c r="B2582" s="138" t="s">
        <v>1292</v>
      </c>
      <c r="C2582" s="158" t="s">
        <v>8</v>
      </c>
      <c r="D2582" s="158" t="s">
        <v>1207</v>
      </c>
      <c r="E2582" s="187" t="s">
        <v>1815</v>
      </c>
      <c r="F2582" s="187"/>
      <c r="G2582" s="139" t="s">
        <v>951</v>
      </c>
      <c r="H2582" s="140">
        <v>1</v>
      </c>
      <c r="I2582" s="141">
        <v>122.19</v>
      </c>
      <c r="J2582" s="141">
        <v>122.19</v>
      </c>
    </row>
    <row r="2583" spans="1:10" ht="63.75" x14ac:dyDescent="0.25">
      <c r="A2583" s="154" t="s">
        <v>949</v>
      </c>
      <c r="B2583" s="142" t="s">
        <v>2521</v>
      </c>
      <c r="C2583" s="154" t="s">
        <v>8</v>
      </c>
      <c r="D2583" s="154" t="s">
        <v>243</v>
      </c>
      <c r="E2583" s="188" t="s">
        <v>1811</v>
      </c>
      <c r="F2583" s="188"/>
      <c r="G2583" s="143" t="s">
        <v>185</v>
      </c>
      <c r="H2583" s="144">
        <v>3.2000000000000001E-2</v>
      </c>
      <c r="I2583" s="145">
        <v>10.42</v>
      </c>
      <c r="J2583" s="145">
        <v>0.33</v>
      </c>
    </row>
    <row r="2584" spans="1:10" ht="51" x14ac:dyDescent="0.25">
      <c r="A2584" s="154" t="s">
        <v>949</v>
      </c>
      <c r="B2584" s="142" t="s">
        <v>2522</v>
      </c>
      <c r="C2584" s="154" t="s">
        <v>8</v>
      </c>
      <c r="D2584" s="154" t="s">
        <v>261</v>
      </c>
      <c r="E2584" s="188" t="s">
        <v>1811</v>
      </c>
      <c r="F2584" s="188"/>
      <c r="G2584" s="143" t="s">
        <v>187</v>
      </c>
      <c r="H2584" s="144">
        <v>0.03</v>
      </c>
      <c r="I2584" s="145">
        <v>0.56000000000000005</v>
      </c>
      <c r="J2584" s="145">
        <v>0.01</v>
      </c>
    </row>
    <row r="2585" spans="1:10" ht="25.5" x14ac:dyDescent="0.25">
      <c r="A2585" s="154" t="s">
        <v>949</v>
      </c>
      <c r="B2585" s="142" t="s">
        <v>2084</v>
      </c>
      <c r="C2585" s="154" t="s">
        <v>8</v>
      </c>
      <c r="D2585" s="154" t="s">
        <v>183</v>
      </c>
      <c r="E2585" s="188" t="s">
        <v>1784</v>
      </c>
      <c r="F2585" s="188"/>
      <c r="G2585" s="143" t="s">
        <v>65</v>
      </c>
      <c r="H2585" s="144">
        <v>1.03</v>
      </c>
      <c r="I2585" s="145">
        <v>21.1</v>
      </c>
      <c r="J2585" s="145">
        <v>21.73</v>
      </c>
    </row>
    <row r="2586" spans="1:10" ht="25.5" x14ac:dyDescent="0.25">
      <c r="A2586" s="154" t="s">
        <v>949</v>
      </c>
      <c r="B2586" s="142" t="s">
        <v>1827</v>
      </c>
      <c r="C2586" s="154" t="s">
        <v>8</v>
      </c>
      <c r="D2586" s="154" t="s">
        <v>66</v>
      </c>
      <c r="E2586" s="188" t="s">
        <v>1784</v>
      </c>
      <c r="F2586" s="188"/>
      <c r="G2586" s="143" t="s">
        <v>65</v>
      </c>
      <c r="H2586" s="144">
        <v>0.34300000000000003</v>
      </c>
      <c r="I2586" s="145">
        <v>16.829999999999998</v>
      </c>
      <c r="J2586" s="145">
        <v>5.77</v>
      </c>
    </row>
    <row r="2587" spans="1:10" ht="38.25" x14ac:dyDescent="0.25">
      <c r="A2587" s="155" t="s">
        <v>950</v>
      </c>
      <c r="B2587" s="148" t="s">
        <v>2648</v>
      </c>
      <c r="C2587" s="155" t="s">
        <v>8</v>
      </c>
      <c r="D2587" s="155" t="s">
        <v>492</v>
      </c>
      <c r="E2587" s="185" t="s">
        <v>1808</v>
      </c>
      <c r="F2587" s="185"/>
      <c r="G2587" s="149" t="s">
        <v>951</v>
      </c>
      <c r="H2587" s="150">
        <v>1.1299999999999999</v>
      </c>
      <c r="I2587" s="151">
        <v>83.5</v>
      </c>
      <c r="J2587" s="151">
        <v>94.35</v>
      </c>
    </row>
    <row r="2588" spans="1:10" x14ac:dyDescent="0.25">
      <c r="A2588" s="156"/>
      <c r="B2588" s="156"/>
      <c r="C2588" s="156"/>
      <c r="D2588" s="156"/>
      <c r="E2588" s="156" t="s">
        <v>1792</v>
      </c>
      <c r="F2588" s="146">
        <v>20.81</v>
      </c>
      <c r="G2588" s="156" t="s">
        <v>1793</v>
      </c>
      <c r="H2588" s="146">
        <v>0</v>
      </c>
      <c r="I2588" s="156" t="s">
        <v>1794</v>
      </c>
      <c r="J2588" s="146">
        <v>20.81</v>
      </c>
    </row>
    <row r="2589" spans="1:10" ht="13.5" thickBot="1" x14ac:dyDescent="0.3">
      <c r="A2589" s="156"/>
      <c r="B2589" s="156"/>
      <c r="C2589" s="156"/>
      <c r="D2589" s="156"/>
      <c r="E2589" s="156" t="s">
        <v>1795</v>
      </c>
      <c r="F2589" s="146">
        <v>0</v>
      </c>
      <c r="G2589" s="156"/>
      <c r="H2589" s="181" t="s">
        <v>1796</v>
      </c>
      <c r="I2589" s="181"/>
      <c r="J2589" s="146">
        <v>122.19</v>
      </c>
    </row>
    <row r="2590" spans="1:10" ht="13.5" thickTop="1" x14ac:dyDescent="0.25">
      <c r="A2590" s="147"/>
      <c r="B2590" s="147"/>
      <c r="C2590" s="147"/>
      <c r="D2590" s="147"/>
      <c r="E2590" s="147"/>
      <c r="F2590" s="147"/>
      <c r="G2590" s="147"/>
      <c r="H2590" s="147"/>
      <c r="I2590" s="147"/>
      <c r="J2590" s="147"/>
    </row>
    <row r="2591" spans="1:10" x14ac:dyDescent="0.25">
      <c r="A2591" s="157" t="s">
        <v>2649</v>
      </c>
      <c r="B2591" s="152" t="s">
        <v>1775</v>
      </c>
      <c r="C2591" s="157" t="s">
        <v>1776</v>
      </c>
      <c r="D2591" s="157" t="s">
        <v>1777</v>
      </c>
      <c r="E2591" s="186" t="s">
        <v>1778</v>
      </c>
      <c r="F2591" s="186"/>
      <c r="G2591" s="153" t="s">
        <v>1779</v>
      </c>
      <c r="H2591" s="152" t="s">
        <v>1780</v>
      </c>
      <c r="I2591" s="152" t="s">
        <v>1781</v>
      </c>
      <c r="J2591" s="152" t="s">
        <v>89</v>
      </c>
    </row>
    <row r="2592" spans="1:10" ht="89.25" x14ac:dyDescent="0.25">
      <c r="A2592" s="158" t="s">
        <v>1461</v>
      </c>
      <c r="B2592" s="138" t="s">
        <v>1293</v>
      </c>
      <c r="C2592" s="158" t="s">
        <v>8</v>
      </c>
      <c r="D2592" s="158" t="s">
        <v>1208</v>
      </c>
      <c r="E2592" s="187" t="s">
        <v>2219</v>
      </c>
      <c r="F2592" s="187"/>
      <c r="G2592" s="139" t="s">
        <v>198</v>
      </c>
      <c r="H2592" s="140">
        <v>1</v>
      </c>
      <c r="I2592" s="141">
        <v>4687.87</v>
      </c>
      <c r="J2592" s="141">
        <v>4687.87</v>
      </c>
    </row>
    <row r="2593" spans="1:10" ht="63.75" x14ac:dyDescent="0.25">
      <c r="A2593" s="154" t="s">
        <v>949</v>
      </c>
      <c r="B2593" s="142" t="s">
        <v>2650</v>
      </c>
      <c r="C2593" s="154" t="s">
        <v>8</v>
      </c>
      <c r="D2593" s="154" t="s">
        <v>1484</v>
      </c>
      <c r="E2593" s="188" t="s">
        <v>2219</v>
      </c>
      <c r="F2593" s="188"/>
      <c r="G2593" s="143" t="s">
        <v>198</v>
      </c>
      <c r="H2593" s="144">
        <v>1</v>
      </c>
      <c r="I2593" s="145">
        <v>2774.21</v>
      </c>
      <c r="J2593" s="145">
        <v>2774.21</v>
      </c>
    </row>
    <row r="2594" spans="1:10" ht="51" x14ac:dyDescent="0.25">
      <c r="A2594" s="154" t="s">
        <v>949</v>
      </c>
      <c r="B2594" s="142" t="s">
        <v>2651</v>
      </c>
      <c r="C2594" s="154" t="s">
        <v>8</v>
      </c>
      <c r="D2594" s="154" t="s">
        <v>1483</v>
      </c>
      <c r="E2594" s="188" t="s">
        <v>2219</v>
      </c>
      <c r="F2594" s="188"/>
      <c r="G2594" s="143" t="s">
        <v>12</v>
      </c>
      <c r="H2594" s="144">
        <v>1</v>
      </c>
      <c r="I2594" s="145">
        <v>1493.61</v>
      </c>
      <c r="J2594" s="145">
        <v>1493.61</v>
      </c>
    </row>
    <row r="2595" spans="1:10" ht="51" x14ac:dyDescent="0.25">
      <c r="A2595" s="154" t="s">
        <v>949</v>
      </c>
      <c r="B2595" s="142" t="s">
        <v>2652</v>
      </c>
      <c r="C2595" s="154" t="s">
        <v>8</v>
      </c>
      <c r="D2595" s="154" t="s">
        <v>1485</v>
      </c>
      <c r="E2595" s="188" t="s">
        <v>2219</v>
      </c>
      <c r="F2595" s="188"/>
      <c r="G2595" s="143" t="s">
        <v>12</v>
      </c>
      <c r="H2595" s="144">
        <v>0.5</v>
      </c>
      <c r="I2595" s="145">
        <v>840.1</v>
      </c>
      <c r="J2595" s="145">
        <v>420.05</v>
      </c>
    </row>
    <row r="2596" spans="1:10" x14ac:dyDescent="0.25">
      <c r="A2596" s="156"/>
      <c r="B2596" s="156"/>
      <c r="C2596" s="156"/>
      <c r="D2596" s="156"/>
      <c r="E2596" s="156" t="s">
        <v>1792</v>
      </c>
      <c r="F2596" s="146">
        <v>1410.5</v>
      </c>
      <c r="G2596" s="156" t="s">
        <v>1793</v>
      </c>
      <c r="H2596" s="146">
        <v>0</v>
      </c>
      <c r="I2596" s="156" t="s">
        <v>1794</v>
      </c>
      <c r="J2596" s="146">
        <v>1410.5</v>
      </c>
    </row>
    <row r="2597" spans="1:10" ht="13.5" thickBot="1" x14ac:dyDescent="0.3">
      <c r="A2597" s="156"/>
      <c r="B2597" s="156"/>
      <c r="C2597" s="156"/>
      <c r="D2597" s="156"/>
      <c r="E2597" s="156" t="s">
        <v>1795</v>
      </c>
      <c r="F2597" s="146">
        <v>0</v>
      </c>
      <c r="G2597" s="156"/>
      <c r="H2597" s="181" t="s">
        <v>1796</v>
      </c>
      <c r="I2597" s="181"/>
      <c r="J2597" s="146">
        <v>4687.87</v>
      </c>
    </row>
    <row r="2598" spans="1:10" ht="13.5" thickTop="1" x14ac:dyDescent="0.25">
      <c r="A2598" s="147"/>
      <c r="B2598" s="147"/>
      <c r="C2598" s="147"/>
      <c r="D2598" s="147"/>
      <c r="E2598" s="147"/>
      <c r="F2598" s="147"/>
      <c r="G2598" s="147"/>
      <c r="H2598" s="147"/>
      <c r="I2598" s="147"/>
      <c r="J2598" s="147"/>
    </row>
    <row r="2599" spans="1:10" x14ac:dyDescent="0.25">
      <c r="A2599" s="157" t="s">
        <v>2653</v>
      </c>
      <c r="B2599" s="152" t="s">
        <v>1775</v>
      </c>
      <c r="C2599" s="157" t="s">
        <v>1776</v>
      </c>
      <c r="D2599" s="157" t="s">
        <v>1777</v>
      </c>
      <c r="E2599" s="186" t="s">
        <v>1778</v>
      </c>
      <c r="F2599" s="186"/>
      <c r="G2599" s="153" t="s">
        <v>1779</v>
      </c>
      <c r="H2599" s="152" t="s">
        <v>1780</v>
      </c>
      <c r="I2599" s="152" t="s">
        <v>1781</v>
      </c>
      <c r="J2599" s="152" t="s">
        <v>89</v>
      </c>
    </row>
    <row r="2600" spans="1:10" ht="25.5" x14ac:dyDescent="0.25">
      <c r="A2600" s="158" t="s">
        <v>1461</v>
      </c>
      <c r="B2600" s="138" t="s">
        <v>1294</v>
      </c>
      <c r="C2600" s="158" t="s">
        <v>1326</v>
      </c>
      <c r="D2600" s="158" t="s">
        <v>1209</v>
      </c>
      <c r="E2600" s="187" t="s">
        <v>2654</v>
      </c>
      <c r="F2600" s="187"/>
      <c r="G2600" s="139" t="s">
        <v>198</v>
      </c>
      <c r="H2600" s="140">
        <v>1</v>
      </c>
      <c r="I2600" s="141">
        <v>236.47</v>
      </c>
      <c r="J2600" s="141">
        <v>236.47</v>
      </c>
    </row>
    <row r="2601" spans="1:10" ht="25.5" x14ac:dyDescent="0.25">
      <c r="A2601" s="154" t="s">
        <v>949</v>
      </c>
      <c r="B2601" s="142" t="s">
        <v>1486</v>
      </c>
      <c r="C2601" s="154" t="s">
        <v>1326</v>
      </c>
      <c r="D2601" s="154" t="s">
        <v>1487</v>
      </c>
      <c r="E2601" s="188" t="s">
        <v>2655</v>
      </c>
      <c r="F2601" s="188"/>
      <c r="G2601" s="143" t="s">
        <v>951</v>
      </c>
      <c r="H2601" s="144">
        <v>0.371</v>
      </c>
      <c r="I2601" s="145">
        <v>45.42</v>
      </c>
      <c r="J2601" s="145">
        <v>16.850000000000001</v>
      </c>
    </row>
    <row r="2602" spans="1:10" ht="25.5" x14ac:dyDescent="0.25">
      <c r="A2602" s="154" t="s">
        <v>949</v>
      </c>
      <c r="B2602" s="142" t="s">
        <v>1488</v>
      </c>
      <c r="C2602" s="154" t="s">
        <v>1326</v>
      </c>
      <c r="D2602" s="154" t="s">
        <v>1489</v>
      </c>
      <c r="E2602" s="188" t="s">
        <v>2656</v>
      </c>
      <c r="F2602" s="188"/>
      <c r="G2602" s="143" t="s">
        <v>951</v>
      </c>
      <c r="H2602" s="144">
        <v>0.23100000000000001</v>
      </c>
      <c r="I2602" s="145">
        <v>38.49</v>
      </c>
      <c r="J2602" s="145">
        <v>8.89</v>
      </c>
    </row>
    <row r="2603" spans="1:10" ht="25.5" x14ac:dyDescent="0.25">
      <c r="A2603" s="154" t="s">
        <v>949</v>
      </c>
      <c r="B2603" s="142" t="s">
        <v>1490</v>
      </c>
      <c r="C2603" s="154" t="s">
        <v>1326</v>
      </c>
      <c r="D2603" s="154" t="s">
        <v>1491</v>
      </c>
      <c r="E2603" s="188" t="s">
        <v>2657</v>
      </c>
      <c r="F2603" s="188"/>
      <c r="G2603" s="143" t="s">
        <v>763</v>
      </c>
      <c r="H2603" s="144">
        <v>1.08</v>
      </c>
      <c r="I2603" s="145">
        <v>122.12</v>
      </c>
      <c r="J2603" s="145">
        <v>131.88</v>
      </c>
    </row>
    <row r="2604" spans="1:10" ht="25.5" x14ac:dyDescent="0.25">
      <c r="A2604" s="154" t="s">
        <v>949</v>
      </c>
      <c r="B2604" s="142" t="s">
        <v>1492</v>
      </c>
      <c r="C2604" s="154" t="s">
        <v>1326</v>
      </c>
      <c r="D2604" s="154" t="s">
        <v>1493</v>
      </c>
      <c r="E2604" s="188" t="s">
        <v>2658</v>
      </c>
      <c r="F2604" s="188"/>
      <c r="G2604" s="143" t="s">
        <v>951</v>
      </c>
      <c r="H2604" s="144">
        <v>0.22</v>
      </c>
      <c r="I2604" s="145">
        <v>350.66</v>
      </c>
      <c r="J2604" s="145">
        <v>77.14</v>
      </c>
    </row>
    <row r="2605" spans="1:10" ht="25.5" x14ac:dyDescent="0.25">
      <c r="A2605" s="155" t="s">
        <v>950</v>
      </c>
      <c r="B2605" s="148" t="s">
        <v>1495</v>
      </c>
      <c r="C2605" s="155" t="s">
        <v>1326</v>
      </c>
      <c r="D2605" s="155" t="s">
        <v>591</v>
      </c>
      <c r="E2605" s="185" t="s">
        <v>2575</v>
      </c>
      <c r="F2605" s="185"/>
      <c r="G2605" s="149" t="s">
        <v>65</v>
      </c>
      <c r="H2605" s="150">
        <v>0.03</v>
      </c>
      <c r="I2605" s="151">
        <v>23.17</v>
      </c>
      <c r="J2605" s="151">
        <v>0.69</v>
      </c>
    </row>
    <row r="2606" spans="1:10" ht="25.5" x14ac:dyDescent="0.25">
      <c r="A2606" s="155" t="s">
        <v>950</v>
      </c>
      <c r="B2606" s="148" t="s">
        <v>1494</v>
      </c>
      <c r="C2606" s="155" t="s">
        <v>1326</v>
      </c>
      <c r="D2606" s="155" t="s">
        <v>1049</v>
      </c>
      <c r="E2606" s="185" t="s">
        <v>2575</v>
      </c>
      <c r="F2606" s="185"/>
      <c r="G2606" s="149" t="s">
        <v>65</v>
      </c>
      <c r="H2606" s="150">
        <v>0.06</v>
      </c>
      <c r="I2606" s="151">
        <v>17.14</v>
      </c>
      <c r="J2606" s="151">
        <v>1.02</v>
      </c>
    </row>
    <row r="2607" spans="1:10" x14ac:dyDescent="0.25">
      <c r="A2607" s="156"/>
      <c r="B2607" s="156"/>
      <c r="C2607" s="156"/>
      <c r="D2607" s="156"/>
      <c r="E2607" s="156" t="s">
        <v>1792</v>
      </c>
      <c r="F2607" s="146">
        <v>107.78</v>
      </c>
      <c r="G2607" s="156" t="s">
        <v>1793</v>
      </c>
      <c r="H2607" s="146">
        <v>0</v>
      </c>
      <c r="I2607" s="156" t="s">
        <v>1794</v>
      </c>
      <c r="J2607" s="146">
        <v>107.78</v>
      </c>
    </row>
    <row r="2608" spans="1:10" ht="13.5" thickBot="1" x14ac:dyDescent="0.3">
      <c r="A2608" s="156"/>
      <c r="B2608" s="156"/>
      <c r="C2608" s="156"/>
      <c r="D2608" s="156"/>
      <c r="E2608" s="156" t="s">
        <v>1795</v>
      </c>
      <c r="F2608" s="146">
        <v>0</v>
      </c>
      <c r="G2608" s="156"/>
      <c r="H2608" s="181" t="s">
        <v>1796</v>
      </c>
      <c r="I2608" s="181"/>
      <c r="J2608" s="146">
        <v>236.47</v>
      </c>
    </row>
    <row r="2609" spans="1:10" ht="13.5" thickTop="1" x14ac:dyDescent="0.25">
      <c r="A2609" s="147"/>
      <c r="B2609" s="147"/>
      <c r="C2609" s="147"/>
      <c r="D2609" s="147"/>
      <c r="E2609" s="147"/>
      <c r="F2609" s="147"/>
      <c r="G2609" s="147"/>
      <c r="H2609" s="147"/>
      <c r="I2609" s="147"/>
      <c r="J2609" s="147"/>
    </row>
    <row r="2610" spans="1:10" x14ac:dyDescent="0.25">
      <c r="A2610" s="157" t="s">
        <v>2659</v>
      </c>
      <c r="B2610" s="152" t="s">
        <v>1775</v>
      </c>
      <c r="C2610" s="157" t="s">
        <v>1776</v>
      </c>
      <c r="D2610" s="157" t="s">
        <v>1777</v>
      </c>
      <c r="E2610" s="186" t="s">
        <v>1778</v>
      </c>
      <c r="F2610" s="186"/>
      <c r="G2610" s="153" t="s">
        <v>1779</v>
      </c>
      <c r="H2610" s="152" t="s">
        <v>1780</v>
      </c>
      <c r="I2610" s="152" t="s">
        <v>1781</v>
      </c>
      <c r="J2610" s="152" t="s">
        <v>89</v>
      </c>
    </row>
    <row r="2611" spans="1:10" ht="25.5" x14ac:dyDescent="0.25">
      <c r="A2611" s="158" t="s">
        <v>1461</v>
      </c>
      <c r="B2611" s="138" t="s">
        <v>1295</v>
      </c>
      <c r="C2611" s="158" t="s">
        <v>755</v>
      </c>
      <c r="D2611" s="158" t="s">
        <v>1067</v>
      </c>
      <c r="E2611" s="187" t="s">
        <v>2660</v>
      </c>
      <c r="F2611" s="187"/>
      <c r="G2611" s="139" t="s">
        <v>951</v>
      </c>
      <c r="H2611" s="140">
        <v>1</v>
      </c>
      <c r="I2611" s="141">
        <v>164.36</v>
      </c>
      <c r="J2611" s="141">
        <v>164.36</v>
      </c>
    </row>
    <row r="2612" spans="1:10" ht="25.5" x14ac:dyDescent="0.25">
      <c r="A2612" s="155" t="s">
        <v>950</v>
      </c>
      <c r="B2612" s="148" t="s">
        <v>2661</v>
      </c>
      <c r="C2612" s="155" t="s">
        <v>755</v>
      </c>
      <c r="D2612" s="155" t="s">
        <v>1006</v>
      </c>
      <c r="E2612" s="185" t="s">
        <v>2575</v>
      </c>
      <c r="F2612" s="185"/>
      <c r="G2612" s="149" t="s">
        <v>65</v>
      </c>
      <c r="H2612" s="150">
        <v>3.2</v>
      </c>
      <c r="I2612" s="151">
        <v>14.18</v>
      </c>
      <c r="J2612" s="151">
        <v>45.37</v>
      </c>
    </row>
    <row r="2613" spans="1:10" x14ac:dyDescent="0.25">
      <c r="A2613" s="155" t="s">
        <v>950</v>
      </c>
      <c r="B2613" s="148" t="s">
        <v>2662</v>
      </c>
      <c r="C2613" s="155" t="s">
        <v>755</v>
      </c>
      <c r="D2613" s="155" t="s">
        <v>1068</v>
      </c>
      <c r="E2613" s="185" t="s">
        <v>1808</v>
      </c>
      <c r="F2613" s="185"/>
      <c r="G2613" s="149" t="s">
        <v>951</v>
      </c>
      <c r="H2613" s="150">
        <v>1.05</v>
      </c>
      <c r="I2613" s="151">
        <v>113.33</v>
      </c>
      <c r="J2613" s="151">
        <v>118.99</v>
      </c>
    </row>
    <row r="2614" spans="1:10" x14ac:dyDescent="0.25">
      <c r="A2614" s="156"/>
      <c r="B2614" s="156"/>
      <c r="C2614" s="156"/>
      <c r="D2614" s="156"/>
      <c r="E2614" s="156" t="s">
        <v>1792</v>
      </c>
      <c r="F2614" s="146">
        <v>45.37</v>
      </c>
      <c r="G2614" s="156" t="s">
        <v>1793</v>
      </c>
      <c r="H2614" s="146">
        <v>0</v>
      </c>
      <c r="I2614" s="156" t="s">
        <v>1794</v>
      </c>
      <c r="J2614" s="146">
        <v>45.37</v>
      </c>
    </row>
    <row r="2615" spans="1:10" ht="13.5" thickBot="1" x14ac:dyDescent="0.3">
      <c r="A2615" s="156"/>
      <c r="B2615" s="156"/>
      <c r="C2615" s="156"/>
      <c r="D2615" s="156"/>
      <c r="E2615" s="156" t="s">
        <v>1795</v>
      </c>
      <c r="F2615" s="146">
        <v>0</v>
      </c>
      <c r="G2615" s="156"/>
      <c r="H2615" s="181" t="s">
        <v>1796</v>
      </c>
      <c r="I2615" s="181"/>
      <c r="J2615" s="146">
        <v>164.36</v>
      </c>
    </row>
    <row r="2616" spans="1:10" ht="13.5" thickTop="1" x14ac:dyDescent="0.25">
      <c r="A2616" s="147"/>
      <c r="B2616" s="147"/>
      <c r="C2616" s="147"/>
      <c r="D2616" s="147"/>
      <c r="E2616" s="147"/>
      <c r="F2616" s="147"/>
      <c r="G2616" s="147"/>
      <c r="H2616" s="147"/>
      <c r="I2616" s="147"/>
      <c r="J2616" s="147"/>
    </row>
    <row r="2617" spans="1:10" x14ac:dyDescent="0.25">
      <c r="A2617" s="157" t="s">
        <v>2663</v>
      </c>
      <c r="B2617" s="152" t="s">
        <v>1775</v>
      </c>
      <c r="C2617" s="157" t="s">
        <v>1776</v>
      </c>
      <c r="D2617" s="157" t="s">
        <v>1777</v>
      </c>
      <c r="E2617" s="186" t="s">
        <v>1778</v>
      </c>
      <c r="F2617" s="186"/>
      <c r="G2617" s="153" t="s">
        <v>1779</v>
      </c>
      <c r="H2617" s="152" t="s">
        <v>1780</v>
      </c>
      <c r="I2617" s="152" t="s">
        <v>1781</v>
      </c>
      <c r="J2617" s="152" t="s">
        <v>89</v>
      </c>
    </row>
    <row r="2618" spans="1:10" ht="51" x14ac:dyDescent="0.25">
      <c r="A2618" s="158" t="s">
        <v>1461</v>
      </c>
      <c r="B2618" s="138" t="s">
        <v>1296</v>
      </c>
      <c r="C2618" s="158" t="s">
        <v>759</v>
      </c>
      <c r="D2618" s="158" t="s">
        <v>1210</v>
      </c>
      <c r="E2618" s="187">
        <v>34.049999999999997</v>
      </c>
      <c r="F2618" s="187"/>
      <c r="G2618" s="139" t="s">
        <v>763</v>
      </c>
      <c r="H2618" s="140">
        <v>1</v>
      </c>
      <c r="I2618" s="141">
        <v>235.69</v>
      </c>
      <c r="J2618" s="141">
        <v>235.69</v>
      </c>
    </row>
    <row r="2619" spans="1:10" ht="51" x14ac:dyDescent="0.25">
      <c r="A2619" s="155" t="s">
        <v>950</v>
      </c>
      <c r="B2619" s="148" t="s">
        <v>1496</v>
      </c>
      <c r="C2619" s="155" t="s">
        <v>759</v>
      </c>
      <c r="D2619" s="155" t="s">
        <v>1497</v>
      </c>
      <c r="E2619" s="185" t="s">
        <v>1808</v>
      </c>
      <c r="F2619" s="185"/>
      <c r="G2619" s="149" t="s">
        <v>763</v>
      </c>
      <c r="H2619" s="150">
        <v>1</v>
      </c>
      <c r="I2619" s="151">
        <v>235.69</v>
      </c>
      <c r="J2619" s="151">
        <v>235.69</v>
      </c>
    </row>
    <row r="2620" spans="1:10" x14ac:dyDescent="0.25">
      <c r="A2620" s="156"/>
      <c r="B2620" s="156"/>
      <c r="C2620" s="156"/>
      <c r="D2620" s="156"/>
      <c r="E2620" s="156" t="s">
        <v>1792</v>
      </c>
      <c r="F2620" s="146">
        <v>0</v>
      </c>
      <c r="G2620" s="156" t="s">
        <v>1793</v>
      </c>
      <c r="H2620" s="146">
        <v>0</v>
      </c>
      <c r="I2620" s="156" t="s">
        <v>1794</v>
      </c>
      <c r="J2620" s="146">
        <v>0</v>
      </c>
    </row>
    <row r="2621" spans="1:10" ht="13.5" thickBot="1" x14ac:dyDescent="0.3">
      <c r="A2621" s="156"/>
      <c r="B2621" s="156"/>
      <c r="C2621" s="156"/>
      <c r="D2621" s="156"/>
      <c r="E2621" s="156" t="s">
        <v>1795</v>
      </c>
      <c r="F2621" s="146">
        <v>0</v>
      </c>
      <c r="G2621" s="156"/>
      <c r="H2621" s="181" t="s">
        <v>1796</v>
      </c>
      <c r="I2621" s="181"/>
      <c r="J2621" s="146">
        <v>235.69</v>
      </c>
    </row>
    <row r="2622" spans="1:10" ht="13.5" thickTop="1" x14ac:dyDescent="0.25">
      <c r="A2622" s="147"/>
      <c r="B2622" s="147"/>
      <c r="C2622" s="147"/>
      <c r="D2622" s="147"/>
      <c r="E2622" s="147"/>
      <c r="F2622" s="147"/>
      <c r="G2622" s="147"/>
      <c r="H2622" s="147"/>
      <c r="I2622" s="147"/>
      <c r="J2622" s="147"/>
    </row>
    <row r="2623" spans="1:10" x14ac:dyDescent="0.25">
      <c r="A2623" s="157" t="s">
        <v>2664</v>
      </c>
      <c r="B2623" s="152" t="s">
        <v>1775</v>
      </c>
      <c r="C2623" s="157" t="s">
        <v>1776</v>
      </c>
      <c r="D2623" s="157" t="s">
        <v>1777</v>
      </c>
      <c r="E2623" s="186" t="s">
        <v>1778</v>
      </c>
      <c r="F2623" s="186"/>
      <c r="G2623" s="153" t="s">
        <v>1779</v>
      </c>
      <c r="H2623" s="152" t="s">
        <v>1780</v>
      </c>
      <c r="I2623" s="152" t="s">
        <v>1781</v>
      </c>
      <c r="J2623" s="152" t="s">
        <v>89</v>
      </c>
    </row>
    <row r="2624" spans="1:10" ht="51" x14ac:dyDescent="0.25">
      <c r="A2624" s="158" t="s">
        <v>1461</v>
      </c>
      <c r="B2624" s="138" t="s">
        <v>1297</v>
      </c>
      <c r="C2624" s="158" t="s">
        <v>8</v>
      </c>
      <c r="D2624" s="158" t="s">
        <v>277</v>
      </c>
      <c r="E2624" s="187" t="s">
        <v>1815</v>
      </c>
      <c r="F2624" s="187"/>
      <c r="G2624" s="139" t="s">
        <v>763</v>
      </c>
      <c r="H2624" s="140">
        <v>1</v>
      </c>
      <c r="I2624" s="141">
        <v>102.07</v>
      </c>
      <c r="J2624" s="141">
        <v>102.07</v>
      </c>
    </row>
    <row r="2625" spans="1:10" ht="25.5" x14ac:dyDescent="0.25">
      <c r="A2625" s="154" t="s">
        <v>949</v>
      </c>
      <c r="B2625" s="142" t="s">
        <v>1816</v>
      </c>
      <c r="C2625" s="154" t="s">
        <v>8</v>
      </c>
      <c r="D2625" s="154" t="s">
        <v>207</v>
      </c>
      <c r="E2625" s="188" t="s">
        <v>1784</v>
      </c>
      <c r="F2625" s="188"/>
      <c r="G2625" s="143" t="s">
        <v>65</v>
      </c>
      <c r="H2625" s="144">
        <v>1.444</v>
      </c>
      <c r="I2625" s="145">
        <v>17.75</v>
      </c>
      <c r="J2625" s="145">
        <v>25.63</v>
      </c>
    </row>
    <row r="2626" spans="1:10" ht="25.5" x14ac:dyDescent="0.25">
      <c r="A2626" s="154" t="s">
        <v>949</v>
      </c>
      <c r="B2626" s="142" t="s">
        <v>1817</v>
      </c>
      <c r="C2626" s="154" t="s">
        <v>8</v>
      </c>
      <c r="D2626" s="154" t="s">
        <v>168</v>
      </c>
      <c r="E2626" s="188" t="s">
        <v>1784</v>
      </c>
      <c r="F2626" s="188"/>
      <c r="G2626" s="143" t="s">
        <v>65</v>
      </c>
      <c r="H2626" s="144">
        <v>2.3570000000000002</v>
      </c>
      <c r="I2626" s="145">
        <v>20.85</v>
      </c>
      <c r="J2626" s="145">
        <v>49.14</v>
      </c>
    </row>
    <row r="2627" spans="1:10" ht="38.25" x14ac:dyDescent="0.25">
      <c r="A2627" s="155" t="s">
        <v>950</v>
      </c>
      <c r="B2627" s="148" t="s">
        <v>2182</v>
      </c>
      <c r="C2627" s="155" t="s">
        <v>8</v>
      </c>
      <c r="D2627" s="155" t="s">
        <v>534</v>
      </c>
      <c r="E2627" s="185" t="s">
        <v>1808</v>
      </c>
      <c r="F2627" s="185"/>
      <c r="G2627" s="149" t="s">
        <v>459</v>
      </c>
      <c r="H2627" s="150">
        <v>1.7000000000000001E-2</v>
      </c>
      <c r="I2627" s="151">
        <v>5.24</v>
      </c>
      <c r="J2627" s="151">
        <v>0.08</v>
      </c>
    </row>
    <row r="2628" spans="1:10" ht="38.25" x14ac:dyDescent="0.25">
      <c r="A2628" s="155" t="s">
        <v>950</v>
      </c>
      <c r="B2628" s="148" t="s">
        <v>2189</v>
      </c>
      <c r="C2628" s="155" t="s">
        <v>8</v>
      </c>
      <c r="D2628" s="155" t="s">
        <v>596</v>
      </c>
      <c r="E2628" s="185" t="s">
        <v>1808</v>
      </c>
      <c r="F2628" s="185"/>
      <c r="G2628" s="149" t="s">
        <v>12</v>
      </c>
      <c r="H2628" s="150">
        <v>0.37</v>
      </c>
      <c r="I2628" s="151">
        <v>8.98</v>
      </c>
      <c r="J2628" s="151">
        <v>3.32</v>
      </c>
    </row>
    <row r="2629" spans="1:10" ht="25.5" x14ac:dyDescent="0.25">
      <c r="A2629" s="155" t="s">
        <v>950</v>
      </c>
      <c r="B2629" s="148" t="s">
        <v>2224</v>
      </c>
      <c r="C2629" s="155" t="s">
        <v>8</v>
      </c>
      <c r="D2629" s="155" t="s">
        <v>603</v>
      </c>
      <c r="E2629" s="185" t="s">
        <v>1808</v>
      </c>
      <c r="F2629" s="185"/>
      <c r="G2629" s="149" t="s">
        <v>43</v>
      </c>
      <c r="H2629" s="150">
        <v>9.5000000000000001E-2</v>
      </c>
      <c r="I2629" s="151">
        <v>23.76</v>
      </c>
      <c r="J2629" s="151">
        <v>2.25</v>
      </c>
    </row>
    <row r="2630" spans="1:10" ht="25.5" x14ac:dyDescent="0.25">
      <c r="A2630" s="155" t="s">
        <v>950</v>
      </c>
      <c r="B2630" s="148" t="s">
        <v>2186</v>
      </c>
      <c r="C2630" s="155" t="s">
        <v>8</v>
      </c>
      <c r="D2630" s="155" t="s">
        <v>614</v>
      </c>
      <c r="E2630" s="185" t="s">
        <v>1808</v>
      </c>
      <c r="F2630" s="185"/>
      <c r="G2630" s="149" t="s">
        <v>12</v>
      </c>
      <c r="H2630" s="150">
        <v>0.44</v>
      </c>
      <c r="I2630" s="151">
        <v>3.14</v>
      </c>
      <c r="J2630" s="151">
        <v>1.38</v>
      </c>
    </row>
    <row r="2631" spans="1:10" ht="38.25" x14ac:dyDescent="0.25">
      <c r="A2631" s="155" t="s">
        <v>950</v>
      </c>
      <c r="B2631" s="148" t="s">
        <v>1868</v>
      </c>
      <c r="C2631" s="155" t="s">
        <v>8</v>
      </c>
      <c r="D2631" s="155" t="s">
        <v>625</v>
      </c>
      <c r="E2631" s="185" t="s">
        <v>1808</v>
      </c>
      <c r="F2631" s="185"/>
      <c r="G2631" s="149" t="s">
        <v>12</v>
      </c>
      <c r="H2631" s="150">
        <v>1.38</v>
      </c>
      <c r="I2631" s="151">
        <v>14.69</v>
      </c>
      <c r="J2631" s="151">
        <v>20.27</v>
      </c>
    </row>
    <row r="2632" spans="1:10" x14ac:dyDescent="0.25">
      <c r="A2632" s="156"/>
      <c r="B2632" s="156"/>
      <c r="C2632" s="156"/>
      <c r="D2632" s="156"/>
      <c r="E2632" s="156" t="s">
        <v>1792</v>
      </c>
      <c r="F2632" s="146">
        <v>56.59</v>
      </c>
      <c r="G2632" s="156" t="s">
        <v>1793</v>
      </c>
      <c r="H2632" s="146">
        <v>0</v>
      </c>
      <c r="I2632" s="156" t="s">
        <v>1794</v>
      </c>
      <c r="J2632" s="146">
        <v>56.59</v>
      </c>
    </row>
    <row r="2633" spans="1:10" ht="13.5" thickBot="1" x14ac:dyDescent="0.3">
      <c r="A2633" s="156"/>
      <c r="B2633" s="156"/>
      <c r="C2633" s="156"/>
      <c r="D2633" s="156"/>
      <c r="E2633" s="156" t="s">
        <v>1795</v>
      </c>
      <c r="F2633" s="146">
        <v>0</v>
      </c>
      <c r="G2633" s="156"/>
      <c r="H2633" s="181" t="s">
        <v>1796</v>
      </c>
      <c r="I2633" s="181"/>
      <c r="J2633" s="146">
        <v>102.07</v>
      </c>
    </row>
    <row r="2634" spans="1:10" ht="13.5" thickTop="1" x14ac:dyDescent="0.25">
      <c r="A2634" s="147"/>
      <c r="B2634" s="147"/>
      <c r="C2634" s="147"/>
      <c r="D2634" s="147"/>
      <c r="E2634" s="147"/>
      <c r="F2634" s="147"/>
      <c r="G2634" s="147"/>
      <c r="H2634" s="147"/>
      <c r="I2634" s="147"/>
      <c r="J2634" s="147"/>
    </row>
    <row r="2635" spans="1:10" x14ac:dyDescent="0.25">
      <c r="A2635" s="157" t="s">
        <v>2665</v>
      </c>
      <c r="B2635" s="152" t="s">
        <v>1775</v>
      </c>
      <c r="C2635" s="157" t="s">
        <v>1776</v>
      </c>
      <c r="D2635" s="157" t="s">
        <v>1777</v>
      </c>
      <c r="E2635" s="186" t="s">
        <v>1778</v>
      </c>
      <c r="F2635" s="186"/>
      <c r="G2635" s="153" t="s">
        <v>1779</v>
      </c>
      <c r="H2635" s="152" t="s">
        <v>1780</v>
      </c>
      <c r="I2635" s="152" t="s">
        <v>1781</v>
      </c>
      <c r="J2635" s="152" t="s">
        <v>89</v>
      </c>
    </row>
    <row r="2636" spans="1:10" ht="76.5" x14ac:dyDescent="0.25">
      <c r="A2636" s="158" t="s">
        <v>1461</v>
      </c>
      <c r="B2636" s="138" t="s">
        <v>2924</v>
      </c>
      <c r="C2636" s="158" t="s">
        <v>8</v>
      </c>
      <c r="D2636" s="158" t="s">
        <v>2925</v>
      </c>
      <c r="E2636" s="187" t="s">
        <v>1815</v>
      </c>
      <c r="F2636" s="187"/>
      <c r="G2636" s="139" t="s">
        <v>43</v>
      </c>
      <c r="H2636" s="140">
        <v>1</v>
      </c>
      <c r="I2636" s="141">
        <v>15.38</v>
      </c>
      <c r="J2636" s="141">
        <v>15.38</v>
      </c>
    </row>
    <row r="2637" spans="1:10" ht="38.25" x14ac:dyDescent="0.25">
      <c r="A2637" s="154" t="s">
        <v>949</v>
      </c>
      <c r="B2637" s="142" t="s">
        <v>2232</v>
      </c>
      <c r="C2637" s="154" t="s">
        <v>8</v>
      </c>
      <c r="D2637" s="154" t="s">
        <v>287</v>
      </c>
      <c r="E2637" s="188" t="s">
        <v>1815</v>
      </c>
      <c r="F2637" s="188"/>
      <c r="G2637" s="143" t="s">
        <v>43</v>
      </c>
      <c r="H2637" s="144">
        <v>1</v>
      </c>
      <c r="I2637" s="145">
        <v>12.69</v>
      </c>
      <c r="J2637" s="145">
        <v>12.69</v>
      </c>
    </row>
    <row r="2638" spans="1:10" ht="25.5" x14ac:dyDescent="0.25">
      <c r="A2638" s="154" t="s">
        <v>949</v>
      </c>
      <c r="B2638" s="142" t="s">
        <v>2193</v>
      </c>
      <c r="C2638" s="154" t="s">
        <v>8</v>
      </c>
      <c r="D2638" s="154" t="s">
        <v>462</v>
      </c>
      <c r="E2638" s="188" t="s">
        <v>1784</v>
      </c>
      <c r="F2638" s="188"/>
      <c r="G2638" s="143" t="s">
        <v>65</v>
      </c>
      <c r="H2638" s="144">
        <v>1.4E-2</v>
      </c>
      <c r="I2638" s="145">
        <v>16.84</v>
      </c>
      <c r="J2638" s="145">
        <v>0.23</v>
      </c>
    </row>
    <row r="2639" spans="1:10" ht="25.5" x14ac:dyDescent="0.25">
      <c r="A2639" s="154" t="s">
        <v>949</v>
      </c>
      <c r="B2639" s="142" t="s">
        <v>2192</v>
      </c>
      <c r="C2639" s="154" t="s">
        <v>8</v>
      </c>
      <c r="D2639" s="154" t="s">
        <v>464</v>
      </c>
      <c r="E2639" s="188" t="s">
        <v>1784</v>
      </c>
      <c r="F2639" s="188"/>
      <c r="G2639" s="143" t="s">
        <v>65</v>
      </c>
      <c r="H2639" s="144">
        <v>8.5900000000000004E-2</v>
      </c>
      <c r="I2639" s="145">
        <v>20.97</v>
      </c>
      <c r="J2639" s="145">
        <v>1.8</v>
      </c>
    </row>
    <row r="2640" spans="1:10" ht="38.25" x14ac:dyDescent="0.25">
      <c r="A2640" s="155" t="s">
        <v>950</v>
      </c>
      <c r="B2640" s="148" t="s">
        <v>2194</v>
      </c>
      <c r="C2640" s="155" t="s">
        <v>8</v>
      </c>
      <c r="D2640" s="155" t="s">
        <v>490</v>
      </c>
      <c r="E2640" s="185" t="s">
        <v>1808</v>
      </c>
      <c r="F2640" s="185"/>
      <c r="G2640" s="149" t="s">
        <v>43</v>
      </c>
      <c r="H2640" s="150">
        <v>2.5000000000000001E-2</v>
      </c>
      <c r="I2640" s="151">
        <v>20</v>
      </c>
      <c r="J2640" s="151">
        <v>0.5</v>
      </c>
    </row>
    <row r="2641" spans="1:10" ht="51" x14ac:dyDescent="0.25">
      <c r="A2641" s="155" t="s">
        <v>950</v>
      </c>
      <c r="B2641" s="148" t="s">
        <v>2195</v>
      </c>
      <c r="C2641" s="155" t="s">
        <v>8</v>
      </c>
      <c r="D2641" s="155" t="s">
        <v>549</v>
      </c>
      <c r="E2641" s="185" t="s">
        <v>1808</v>
      </c>
      <c r="F2641" s="185"/>
      <c r="G2641" s="149" t="s">
        <v>198</v>
      </c>
      <c r="H2641" s="150">
        <v>0.72799999999999998</v>
      </c>
      <c r="I2641" s="151">
        <v>0.22</v>
      </c>
      <c r="J2641" s="151">
        <v>0.16</v>
      </c>
    </row>
    <row r="2642" spans="1:10" x14ac:dyDescent="0.25">
      <c r="A2642" s="156"/>
      <c r="B2642" s="156"/>
      <c r="C2642" s="156"/>
      <c r="D2642" s="156"/>
      <c r="E2642" s="156" t="s">
        <v>1792</v>
      </c>
      <c r="F2642" s="146">
        <v>1.82</v>
      </c>
      <c r="G2642" s="156" t="s">
        <v>1793</v>
      </c>
      <c r="H2642" s="146">
        <v>0</v>
      </c>
      <c r="I2642" s="156" t="s">
        <v>1794</v>
      </c>
      <c r="J2642" s="146">
        <v>1.82</v>
      </c>
    </row>
    <row r="2643" spans="1:10" ht="13.5" thickBot="1" x14ac:dyDescent="0.3">
      <c r="A2643" s="156"/>
      <c r="B2643" s="156"/>
      <c r="C2643" s="156"/>
      <c r="D2643" s="156"/>
      <c r="E2643" s="156" t="s">
        <v>1795</v>
      </c>
      <c r="F2643" s="146">
        <v>0</v>
      </c>
      <c r="G2643" s="156"/>
      <c r="H2643" s="181" t="s">
        <v>1796</v>
      </c>
      <c r="I2643" s="181"/>
      <c r="J2643" s="146">
        <v>15.38</v>
      </c>
    </row>
    <row r="2644" spans="1:10" ht="13.5" thickTop="1" x14ac:dyDescent="0.25">
      <c r="A2644" s="147"/>
      <c r="B2644" s="147"/>
      <c r="C2644" s="147"/>
      <c r="D2644" s="147"/>
      <c r="E2644" s="147"/>
      <c r="F2644" s="147"/>
      <c r="G2644" s="147"/>
      <c r="H2644" s="147"/>
      <c r="I2644" s="147"/>
      <c r="J2644" s="147"/>
    </row>
    <row r="2645" spans="1:10" x14ac:dyDescent="0.25">
      <c r="A2645" s="157" t="s">
        <v>2666</v>
      </c>
      <c r="B2645" s="152" t="s">
        <v>1775</v>
      </c>
      <c r="C2645" s="157" t="s">
        <v>1776</v>
      </c>
      <c r="D2645" s="157" t="s">
        <v>1777</v>
      </c>
      <c r="E2645" s="186" t="s">
        <v>1778</v>
      </c>
      <c r="F2645" s="186"/>
      <c r="G2645" s="153" t="s">
        <v>1779</v>
      </c>
      <c r="H2645" s="152" t="s">
        <v>1780</v>
      </c>
      <c r="I2645" s="152" t="s">
        <v>1781</v>
      </c>
      <c r="J2645" s="152" t="s">
        <v>89</v>
      </c>
    </row>
    <row r="2646" spans="1:10" ht="127.5" x14ac:dyDescent="0.25">
      <c r="A2646" s="158" t="s">
        <v>1461</v>
      </c>
      <c r="B2646" s="138" t="s">
        <v>2878</v>
      </c>
      <c r="C2646" s="158" t="s">
        <v>948</v>
      </c>
      <c r="D2646" s="158" t="s">
        <v>2879</v>
      </c>
      <c r="E2646" s="187" t="s">
        <v>1782</v>
      </c>
      <c r="F2646" s="187"/>
      <c r="G2646" s="139" t="s">
        <v>198</v>
      </c>
      <c r="H2646" s="140">
        <v>1</v>
      </c>
      <c r="I2646" s="141">
        <v>2431671.19</v>
      </c>
      <c r="J2646" s="141">
        <v>2431671.19</v>
      </c>
    </row>
    <row r="2647" spans="1:10" ht="102" x14ac:dyDescent="0.25">
      <c r="A2647" s="155" t="s">
        <v>950</v>
      </c>
      <c r="B2647" s="148" t="s">
        <v>2901</v>
      </c>
      <c r="C2647" s="155" t="s">
        <v>948</v>
      </c>
      <c r="D2647" s="155" t="s">
        <v>2879</v>
      </c>
      <c r="E2647" s="185" t="s">
        <v>1808</v>
      </c>
      <c r="F2647" s="185"/>
      <c r="G2647" s="149" t="s">
        <v>198</v>
      </c>
      <c r="H2647" s="150">
        <v>1</v>
      </c>
      <c r="I2647" s="151">
        <v>2431671.19</v>
      </c>
      <c r="J2647" s="151">
        <v>2431671.19</v>
      </c>
    </row>
    <row r="2648" spans="1:10" x14ac:dyDescent="0.25">
      <c r="A2648" s="156"/>
      <c r="B2648" s="156"/>
      <c r="C2648" s="156"/>
      <c r="D2648" s="156"/>
      <c r="E2648" s="156" t="s">
        <v>1792</v>
      </c>
      <c r="F2648" s="146">
        <v>0</v>
      </c>
      <c r="G2648" s="156" t="s">
        <v>1793</v>
      </c>
      <c r="H2648" s="146">
        <v>0</v>
      </c>
      <c r="I2648" s="156" t="s">
        <v>1794</v>
      </c>
      <c r="J2648" s="146">
        <v>0</v>
      </c>
    </row>
    <row r="2649" spans="1:10" x14ac:dyDescent="0.25">
      <c r="A2649" s="156"/>
      <c r="B2649" s="156"/>
      <c r="C2649" s="156"/>
      <c r="D2649" s="156"/>
      <c r="E2649" s="156" t="s">
        <v>1795</v>
      </c>
      <c r="F2649" s="146">
        <v>0</v>
      </c>
      <c r="G2649" s="156"/>
      <c r="H2649" s="181" t="s">
        <v>1796</v>
      </c>
      <c r="I2649" s="181"/>
      <c r="J2649" s="146">
        <v>2431671.19</v>
      </c>
    </row>
    <row r="2650" spans="1:10" x14ac:dyDescent="0.25">
      <c r="A2650" s="182" t="s">
        <v>2880</v>
      </c>
      <c r="B2650" s="182"/>
      <c r="C2650" s="182"/>
      <c r="D2650" s="182"/>
      <c r="E2650" s="182"/>
      <c r="F2650" s="182"/>
      <c r="G2650" s="182"/>
      <c r="H2650" s="182"/>
      <c r="I2650" s="182"/>
      <c r="J2650" s="182"/>
    </row>
    <row r="2651" spans="1:10" ht="42.75" customHeight="1" thickBot="1" x14ac:dyDescent="0.3">
      <c r="A2651" s="183" t="s">
        <v>2902</v>
      </c>
      <c r="B2651" s="183"/>
      <c r="C2651" s="183"/>
      <c r="D2651" s="183"/>
      <c r="E2651" s="183"/>
      <c r="F2651" s="183"/>
      <c r="G2651" s="183"/>
      <c r="H2651" s="183"/>
      <c r="I2651" s="183"/>
      <c r="J2651" s="183"/>
    </row>
    <row r="2652" spans="1:10" ht="13.5" thickTop="1" x14ac:dyDescent="0.25">
      <c r="A2652" s="147"/>
      <c r="B2652" s="147"/>
      <c r="C2652" s="147"/>
      <c r="D2652" s="147"/>
      <c r="E2652" s="147"/>
      <c r="F2652" s="147"/>
      <c r="G2652" s="147"/>
      <c r="H2652" s="147"/>
      <c r="I2652" s="147"/>
      <c r="J2652" s="147"/>
    </row>
    <row r="2653" spans="1:10" x14ac:dyDescent="0.25">
      <c r="A2653" s="157" t="s">
        <v>2667</v>
      </c>
      <c r="B2653" s="152" t="s">
        <v>1775</v>
      </c>
      <c r="C2653" s="157" t="s">
        <v>1776</v>
      </c>
      <c r="D2653" s="157" t="s">
        <v>1777</v>
      </c>
      <c r="E2653" s="186" t="s">
        <v>1778</v>
      </c>
      <c r="F2653" s="186"/>
      <c r="G2653" s="153" t="s">
        <v>1779</v>
      </c>
      <c r="H2653" s="152" t="s">
        <v>1780</v>
      </c>
      <c r="I2653" s="152" t="s">
        <v>1781</v>
      </c>
      <c r="J2653" s="152" t="s">
        <v>89</v>
      </c>
    </row>
    <row r="2654" spans="1:10" ht="38.25" x14ac:dyDescent="0.25">
      <c r="A2654" s="158" t="s">
        <v>1461</v>
      </c>
      <c r="B2654" s="138" t="s">
        <v>1727</v>
      </c>
      <c r="C2654" s="158" t="s">
        <v>948</v>
      </c>
      <c r="D2654" s="158" t="s">
        <v>1728</v>
      </c>
      <c r="E2654" s="187" t="s">
        <v>1782</v>
      </c>
      <c r="F2654" s="187"/>
      <c r="G2654" s="139" t="s">
        <v>198</v>
      </c>
      <c r="H2654" s="140">
        <v>1</v>
      </c>
      <c r="I2654" s="141">
        <v>377761.23</v>
      </c>
      <c r="J2654" s="141">
        <v>377761.23</v>
      </c>
    </row>
    <row r="2655" spans="1:10" ht="63.75" x14ac:dyDescent="0.25">
      <c r="A2655" s="154" t="s">
        <v>949</v>
      </c>
      <c r="B2655" s="142" t="s">
        <v>2668</v>
      </c>
      <c r="C2655" s="154" t="s">
        <v>948</v>
      </c>
      <c r="D2655" s="154" t="s">
        <v>2669</v>
      </c>
      <c r="E2655" s="188" t="s">
        <v>1782</v>
      </c>
      <c r="F2655" s="188"/>
      <c r="G2655" s="143" t="s">
        <v>43</v>
      </c>
      <c r="H2655" s="144">
        <v>5763.48</v>
      </c>
      <c r="I2655" s="145">
        <v>1.1499999999999999</v>
      </c>
      <c r="J2655" s="145">
        <v>6628</v>
      </c>
    </row>
    <row r="2656" spans="1:10" ht="76.5" x14ac:dyDescent="0.25">
      <c r="A2656" s="154" t="s">
        <v>949</v>
      </c>
      <c r="B2656" s="142" t="s">
        <v>2670</v>
      </c>
      <c r="C2656" s="154" t="s">
        <v>8</v>
      </c>
      <c r="D2656" s="154" t="s">
        <v>2671</v>
      </c>
      <c r="E2656" s="188" t="s">
        <v>1782</v>
      </c>
      <c r="F2656" s="188"/>
      <c r="G2656" s="143" t="s">
        <v>12</v>
      </c>
      <c r="H2656" s="144">
        <v>78</v>
      </c>
      <c r="I2656" s="145">
        <v>8.16</v>
      </c>
      <c r="J2656" s="145">
        <v>636.48</v>
      </c>
    </row>
    <row r="2657" spans="1:10" x14ac:dyDescent="0.25">
      <c r="A2657" s="155" t="s">
        <v>950</v>
      </c>
      <c r="B2657" s="148" t="s">
        <v>2672</v>
      </c>
      <c r="C2657" s="155" t="s">
        <v>948</v>
      </c>
      <c r="D2657" s="155" t="s">
        <v>2673</v>
      </c>
      <c r="E2657" s="185" t="s">
        <v>1808</v>
      </c>
      <c r="F2657" s="185"/>
      <c r="G2657" s="149" t="s">
        <v>198</v>
      </c>
      <c r="H2657" s="150">
        <v>1</v>
      </c>
      <c r="I2657" s="151">
        <v>5606</v>
      </c>
      <c r="J2657" s="151">
        <v>5606</v>
      </c>
    </row>
    <row r="2658" spans="1:10" ht="25.5" x14ac:dyDescent="0.25">
      <c r="A2658" s="155" t="s">
        <v>950</v>
      </c>
      <c r="B2658" s="148" t="s">
        <v>2674</v>
      </c>
      <c r="C2658" s="155" t="s">
        <v>948</v>
      </c>
      <c r="D2658" s="155" t="s">
        <v>2675</v>
      </c>
      <c r="E2658" s="185" t="s">
        <v>1808</v>
      </c>
      <c r="F2658" s="185"/>
      <c r="G2658" s="149" t="s">
        <v>198</v>
      </c>
      <c r="H2658" s="150">
        <v>1</v>
      </c>
      <c r="I2658" s="151">
        <v>18263.29</v>
      </c>
      <c r="J2658" s="151">
        <v>18263.29</v>
      </c>
    </row>
    <row r="2659" spans="1:10" x14ac:dyDescent="0.25">
      <c r="A2659" s="155" t="s">
        <v>950</v>
      </c>
      <c r="B2659" s="148" t="s">
        <v>2676</v>
      </c>
      <c r="C2659" s="155" t="s">
        <v>948</v>
      </c>
      <c r="D2659" s="155" t="s">
        <v>2677</v>
      </c>
      <c r="E2659" s="185" t="s">
        <v>1808</v>
      </c>
      <c r="F2659" s="185"/>
      <c r="G2659" s="149" t="s">
        <v>198</v>
      </c>
      <c r="H2659" s="150">
        <v>1</v>
      </c>
      <c r="I2659" s="151">
        <v>2411.5100000000002</v>
      </c>
      <c r="J2659" s="151">
        <v>2411.5100000000002</v>
      </c>
    </row>
    <row r="2660" spans="1:10" x14ac:dyDescent="0.25">
      <c r="A2660" s="155" t="s">
        <v>950</v>
      </c>
      <c r="B2660" s="148" t="s">
        <v>2678</v>
      </c>
      <c r="C2660" s="155" t="s">
        <v>948</v>
      </c>
      <c r="D2660" s="155" t="s">
        <v>2679</v>
      </c>
      <c r="E2660" s="185" t="s">
        <v>1808</v>
      </c>
      <c r="F2660" s="185"/>
      <c r="G2660" s="149" t="s">
        <v>198</v>
      </c>
      <c r="H2660" s="150">
        <v>6</v>
      </c>
      <c r="I2660" s="151">
        <v>1972.5</v>
      </c>
      <c r="J2660" s="151">
        <v>11835</v>
      </c>
    </row>
    <row r="2661" spans="1:10" ht="25.5" x14ac:dyDescent="0.25">
      <c r="A2661" s="155" t="s">
        <v>950</v>
      </c>
      <c r="B2661" s="148" t="s">
        <v>2680</v>
      </c>
      <c r="C2661" s="155" t="s">
        <v>948</v>
      </c>
      <c r="D2661" s="155" t="s">
        <v>2681</v>
      </c>
      <c r="E2661" s="185" t="s">
        <v>1808</v>
      </c>
      <c r="F2661" s="185"/>
      <c r="G2661" s="149" t="s">
        <v>198</v>
      </c>
      <c r="H2661" s="150">
        <v>1</v>
      </c>
      <c r="I2661" s="151">
        <v>13900.36</v>
      </c>
      <c r="J2661" s="151">
        <v>13900.36</v>
      </c>
    </row>
    <row r="2662" spans="1:10" ht="25.5" x14ac:dyDescent="0.25">
      <c r="A2662" s="155" t="s">
        <v>950</v>
      </c>
      <c r="B2662" s="148" t="s">
        <v>2682</v>
      </c>
      <c r="C2662" s="155" t="s">
        <v>948</v>
      </c>
      <c r="D2662" s="155" t="s">
        <v>2683</v>
      </c>
      <c r="E2662" s="185" t="s">
        <v>1808</v>
      </c>
      <c r="F2662" s="185"/>
      <c r="G2662" s="149" t="s">
        <v>198</v>
      </c>
      <c r="H2662" s="150">
        <v>5</v>
      </c>
      <c r="I2662" s="151">
        <v>5400</v>
      </c>
      <c r="J2662" s="151">
        <v>27000</v>
      </c>
    </row>
    <row r="2663" spans="1:10" ht="25.5" x14ac:dyDescent="0.25">
      <c r="A2663" s="155" t="s">
        <v>950</v>
      </c>
      <c r="B2663" s="148" t="s">
        <v>2684</v>
      </c>
      <c r="C2663" s="155" t="s">
        <v>948</v>
      </c>
      <c r="D2663" s="155" t="s">
        <v>2685</v>
      </c>
      <c r="E2663" s="185" t="s">
        <v>1808</v>
      </c>
      <c r="F2663" s="185"/>
      <c r="G2663" s="149" t="s">
        <v>198</v>
      </c>
      <c r="H2663" s="150">
        <v>1</v>
      </c>
      <c r="I2663" s="151">
        <v>1470.5</v>
      </c>
      <c r="J2663" s="151">
        <v>1470.5</v>
      </c>
    </row>
    <row r="2664" spans="1:10" x14ac:dyDescent="0.25">
      <c r="A2664" s="155" t="s">
        <v>950</v>
      </c>
      <c r="B2664" s="148" t="s">
        <v>2686</v>
      </c>
      <c r="C2664" s="155" t="s">
        <v>948</v>
      </c>
      <c r="D2664" s="155" t="s">
        <v>2687</v>
      </c>
      <c r="E2664" s="185" t="s">
        <v>1808</v>
      </c>
      <c r="F2664" s="185"/>
      <c r="G2664" s="149" t="s">
        <v>198</v>
      </c>
      <c r="H2664" s="150">
        <v>2</v>
      </c>
      <c r="I2664" s="151">
        <v>8818.61</v>
      </c>
      <c r="J2664" s="151">
        <v>17637.22</v>
      </c>
    </row>
    <row r="2665" spans="1:10" x14ac:dyDescent="0.25">
      <c r="A2665" s="155" t="s">
        <v>950</v>
      </c>
      <c r="B2665" s="148" t="s">
        <v>2688</v>
      </c>
      <c r="C2665" s="155" t="s">
        <v>948</v>
      </c>
      <c r="D2665" s="155" t="s">
        <v>2689</v>
      </c>
      <c r="E2665" s="185" t="s">
        <v>1808</v>
      </c>
      <c r="F2665" s="185"/>
      <c r="G2665" s="149" t="s">
        <v>198</v>
      </c>
      <c r="H2665" s="150">
        <v>3</v>
      </c>
      <c r="I2665" s="151">
        <v>2345</v>
      </c>
      <c r="J2665" s="151">
        <v>7035</v>
      </c>
    </row>
    <row r="2666" spans="1:10" x14ac:dyDescent="0.25">
      <c r="A2666" s="155" t="s">
        <v>950</v>
      </c>
      <c r="B2666" s="148" t="s">
        <v>2690</v>
      </c>
      <c r="C2666" s="155" t="s">
        <v>948</v>
      </c>
      <c r="D2666" s="155" t="s">
        <v>2691</v>
      </c>
      <c r="E2666" s="185" t="s">
        <v>1808</v>
      </c>
      <c r="F2666" s="185"/>
      <c r="G2666" s="149" t="s">
        <v>198</v>
      </c>
      <c r="H2666" s="150">
        <v>4</v>
      </c>
      <c r="I2666" s="151">
        <v>6177</v>
      </c>
      <c r="J2666" s="151">
        <v>24708</v>
      </c>
    </row>
    <row r="2667" spans="1:10" ht="25.5" x14ac:dyDescent="0.25">
      <c r="A2667" s="155" t="s">
        <v>950</v>
      </c>
      <c r="B2667" s="148" t="s">
        <v>2692</v>
      </c>
      <c r="C2667" s="155" t="s">
        <v>948</v>
      </c>
      <c r="D2667" s="155" t="s">
        <v>2693</v>
      </c>
      <c r="E2667" s="185" t="s">
        <v>1808</v>
      </c>
      <c r="F2667" s="185"/>
      <c r="G2667" s="149" t="s">
        <v>198</v>
      </c>
      <c r="H2667" s="150">
        <v>4</v>
      </c>
      <c r="I2667" s="151">
        <v>23032.61</v>
      </c>
      <c r="J2667" s="151">
        <v>92130.44</v>
      </c>
    </row>
    <row r="2668" spans="1:10" ht="25.5" x14ac:dyDescent="0.25">
      <c r="A2668" s="155" t="s">
        <v>950</v>
      </c>
      <c r="B2668" s="148" t="s">
        <v>2694</v>
      </c>
      <c r="C2668" s="155" t="s">
        <v>948</v>
      </c>
      <c r="D2668" s="155" t="s">
        <v>2695</v>
      </c>
      <c r="E2668" s="185" t="s">
        <v>1808</v>
      </c>
      <c r="F2668" s="185"/>
      <c r="G2668" s="149" t="s">
        <v>198</v>
      </c>
      <c r="H2668" s="150">
        <v>2</v>
      </c>
      <c r="I2668" s="151">
        <v>4622</v>
      </c>
      <c r="J2668" s="151">
        <v>9244</v>
      </c>
    </row>
    <row r="2669" spans="1:10" ht="25.5" x14ac:dyDescent="0.25">
      <c r="A2669" s="155" t="s">
        <v>950</v>
      </c>
      <c r="B2669" s="148" t="s">
        <v>2696</v>
      </c>
      <c r="C2669" s="155" t="s">
        <v>948</v>
      </c>
      <c r="D2669" s="155" t="s">
        <v>2697</v>
      </c>
      <c r="E2669" s="185" t="s">
        <v>1808</v>
      </c>
      <c r="F2669" s="185"/>
      <c r="G2669" s="149" t="s">
        <v>198</v>
      </c>
      <c r="H2669" s="150">
        <v>2</v>
      </c>
      <c r="I2669" s="151">
        <v>3110</v>
      </c>
      <c r="J2669" s="151">
        <v>6220</v>
      </c>
    </row>
    <row r="2670" spans="1:10" x14ac:dyDescent="0.25">
      <c r="A2670" s="155" t="s">
        <v>950</v>
      </c>
      <c r="B2670" s="148" t="s">
        <v>2698</v>
      </c>
      <c r="C2670" s="155" t="s">
        <v>948</v>
      </c>
      <c r="D2670" s="155" t="s">
        <v>2699</v>
      </c>
      <c r="E2670" s="185" t="s">
        <v>1808</v>
      </c>
      <c r="F2670" s="185"/>
      <c r="G2670" s="149" t="s">
        <v>198</v>
      </c>
      <c r="H2670" s="150">
        <v>2</v>
      </c>
      <c r="I2670" s="151">
        <v>1912.9</v>
      </c>
      <c r="J2670" s="151">
        <v>3825.8</v>
      </c>
    </row>
    <row r="2671" spans="1:10" ht="25.5" x14ac:dyDescent="0.25">
      <c r="A2671" s="155" t="s">
        <v>950</v>
      </c>
      <c r="B2671" s="148" t="s">
        <v>2700</v>
      </c>
      <c r="C2671" s="155" t="s">
        <v>948</v>
      </c>
      <c r="D2671" s="155" t="s">
        <v>2701</v>
      </c>
      <c r="E2671" s="185" t="s">
        <v>1808</v>
      </c>
      <c r="F2671" s="185"/>
      <c r="G2671" s="149" t="s">
        <v>198</v>
      </c>
      <c r="H2671" s="150">
        <v>1</v>
      </c>
      <c r="I2671" s="151">
        <v>6015</v>
      </c>
      <c r="J2671" s="151">
        <v>6015</v>
      </c>
    </row>
    <row r="2672" spans="1:10" x14ac:dyDescent="0.25">
      <c r="A2672" s="155" t="s">
        <v>950</v>
      </c>
      <c r="B2672" s="148" t="s">
        <v>2702</v>
      </c>
      <c r="C2672" s="155" t="s">
        <v>948</v>
      </c>
      <c r="D2672" s="155" t="s">
        <v>2703</v>
      </c>
      <c r="E2672" s="185" t="s">
        <v>1808</v>
      </c>
      <c r="F2672" s="185"/>
      <c r="G2672" s="149" t="s">
        <v>198</v>
      </c>
      <c r="H2672" s="150">
        <v>4</v>
      </c>
      <c r="I2672" s="151">
        <v>3832.06</v>
      </c>
      <c r="J2672" s="151">
        <v>15328.24</v>
      </c>
    </row>
    <row r="2673" spans="1:10" x14ac:dyDescent="0.25">
      <c r="A2673" s="155" t="s">
        <v>950</v>
      </c>
      <c r="B2673" s="148" t="s">
        <v>2704</v>
      </c>
      <c r="C2673" s="155" t="s">
        <v>948</v>
      </c>
      <c r="D2673" s="155" t="s">
        <v>2705</v>
      </c>
      <c r="E2673" s="185" t="s">
        <v>1808</v>
      </c>
      <c r="F2673" s="185"/>
      <c r="G2673" s="149" t="s">
        <v>198</v>
      </c>
      <c r="H2673" s="150">
        <v>2</v>
      </c>
      <c r="I2673" s="151">
        <v>2840</v>
      </c>
      <c r="J2673" s="151">
        <v>5680</v>
      </c>
    </row>
    <row r="2674" spans="1:10" x14ac:dyDescent="0.25">
      <c r="A2674" s="155" t="s">
        <v>950</v>
      </c>
      <c r="B2674" s="148" t="s">
        <v>2706</v>
      </c>
      <c r="C2674" s="155" t="s">
        <v>948</v>
      </c>
      <c r="D2674" s="155" t="s">
        <v>2707</v>
      </c>
      <c r="E2674" s="185" t="s">
        <v>1808</v>
      </c>
      <c r="F2674" s="185"/>
      <c r="G2674" s="149" t="s">
        <v>198</v>
      </c>
      <c r="H2674" s="150">
        <v>3</v>
      </c>
      <c r="I2674" s="151">
        <v>4830.34</v>
      </c>
      <c r="J2674" s="151">
        <v>14491.02</v>
      </c>
    </row>
    <row r="2675" spans="1:10" ht="25.5" x14ac:dyDescent="0.25">
      <c r="A2675" s="155" t="s">
        <v>950</v>
      </c>
      <c r="B2675" s="148" t="s">
        <v>2708</v>
      </c>
      <c r="C2675" s="155" t="s">
        <v>948</v>
      </c>
      <c r="D2675" s="155" t="s">
        <v>2709</v>
      </c>
      <c r="E2675" s="185" t="s">
        <v>1808</v>
      </c>
      <c r="F2675" s="185"/>
      <c r="G2675" s="149" t="s">
        <v>198</v>
      </c>
      <c r="H2675" s="150">
        <v>4</v>
      </c>
      <c r="I2675" s="151">
        <v>1902.6</v>
      </c>
      <c r="J2675" s="151">
        <v>7610.4</v>
      </c>
    </row>
    <row r="2676" spans="1:10" x14ac:dyDescent="0.25">
      <c r="A2676" s="155" t="s">
        <v>950</v>
      </c>
      <c r="B2676" s="148" t="s">
        <v>2710</v>
      </c>
      <c r="C2676" s="155" t="s">
        <v>948</v>
      </c>
      <c r="D2676" s="155" t="s">
        <v>2711</v>
      </c>
      <c r="E2676" s="185" t="s">
        <v>1808</v>
      </c>
      <c r="F2676" s="185"/>
      <c r="G2676" s="149" t="s">
        <v>198</v>
      </c>
      <c r="H2676" s="150">
        <v>1</v>
      </c>
      <c r="I2676" s="151">
        <v>2806.9</v>
      </c>
      <c r="J2676" s="151">
        <v>2806.9</v>
      </c>
    </row>
    <row r="2677" spans="1:10" x14ac:dyDescent="0.25">
      <c r="A2677" s="155" t="s">
        <v>950</v>
      </c>
      <c r="B2677" s="148" t="s">
        <v>2712</v>
      </c>
      <c r="C2677" s="155" t="s">
        <v>948</v>
      </c>
      <c r="D2677" s="155" t="s">
        <v>2713</v>
      </c>
      <c r="E2677" s="185" t="s">
        <v>1808</v>
      </c>
      <c r="F2677" s="185"/>
      <c r="G2677" s="149" t="s">
        <v>198</v>
      </c>
      <c r="H2677" s="150">
        <v>3</v>
      </c>
      <c r="I2677" s="151">
        <v>63.7</v>
      </c>
      <c r="J2677" s="151">
        <v>191.1</v>
      </c>
    </row>
    <row r="2678" spans="1:10" x14ac:dyDescent="0.25">
      <c r="A2678" s="155" t="s">
        <v>950</v>
      </c>
      <c r="B2678" s="148" t="s">
        <v>2714</v>
      </c>
      <c r="C2678" s="155" t="s">
        <v>948</v>
      </c>
      <c r="D2678" s="155" t="s">
        <v>2715</v>
      </c>
      <c r="E2678" s="185" t="s">
        <v>1808</v>
      </c>
      <c r="F2678" s="185"/>
      <c r="G2678" s="149" t="s">
        <v>198</v>
      </c>
      <c r="H2678" s="150">
        <v>23</v>
      </c>
      <c r="I2678" s="151">
        <v>29.11</v>
      </c>
      <c r="J2678" s="151">
        <v>669.53</v>
      </c>
    </row>
    <row r="2679" spans="1:10" x14ac:dyDescent="0.25">
      <c r="A2679" s="155" t="s">
        <v>950</v>
      </c>
      <c r="B2679" s="148" t="s">
        <v>2716</v>
      </c>
      <c r="C2679" s="155" t="s">
        <v>948</v>
      </c>
      <c r="D2679" s="155" t="s">
        <v>2717</v>
      </c>
      <c r="E2679" s="185" t="s">
        <v>1808</v>
      </c>
      <c r="F2679" s="185"/>
      <c r="G2679" s="149" t="s">
        <v>198</v>
      </c>
      <c r="H2679" s="150">
        <v>4</v>
      </c>
      <c r="I2679" s="151">
        <v>13</v>
      </c>
      <c r="J2679" s="151">
        <v>52</v>
      </c>
    </row>
    <row r="2680" spans="1:10" x14ac:dyDescent="0.25">
      <c r="A2680" s="155" t="s">
        <v>950</v>
      </c>
      <c r="B2680" s="148" t="s">
        <v>2718</v>
      </c>
      <c r="C2680" s="155" t="s">
        <v>948</v>
      </c>
      <c r="D2680" s="155" t="s">
        <v>2719</v>
      </c>
      <c r="E2680" s="185" t="s">
        <v>1808</v>
      </c>
      <c r="F2680" s="185"/>
      <c r="G2680" s="149" t="s">
        <v>198</v>
      </c>
      <c r="H2680" s="150">
        <v>60</v>
      </c>
      <c r="I2680" s="151">
        <v>51.5</v>
      </c>
      <c r="J2680" s="151">
        <v>3090</v>
      </c>
    </row>
    <row r="2681" spans="1:10" x14ac:dyDescent="0.25">
      <c r="A2681" s="155" t="s">
        <v>950</v>
      </c>
      <c r="B2681" s="148" t="s">
        <v>2720</v>
      </c>
      <c r="C2681" s="155" t="s">
        <v>948</v>
      </c>
      <c r="D2681" s="155" t="s">
        <v>2721</v>
      </c>
      <c r="E2681" s="185" t="s">
        <v>1808</v>
      </c>
      <c r="F2681" s="185"/>
      <c r="G2681" s="149" t="s">
        <v>198</v>
      </c>
      <c r="H2681" s="150">
        <v>368</v>
      </c>
      <c r="I2681" s="151">
        <v>32.71</v>
      </c>
      <c r="J2681" s="151">
        <v>12037.28</v>
      </c>
    </row>
    <row r="2682" spans="1:10" x14ac:dyDescent="0.25">
      <c r="A2682" s="155" t="s">
        <v>950</v>
      </c>
      <c r="B2682" s="148" t="s">
        <v>2722</v>
      </c>
      <c r="C2682" s="155" t="s">
        <v>948</v>
      </c>
      <c r="D2682" s="155" t="s">
        <v>2723</v>
      </c>
      <c r="E2682" s="185" t="s">
        <v>1808</v>
      </c>
      <c r="F2682" s="185"/>
      <c r="G2682" s="149" t="s">
        <v>198</v>
      </c>
      <c r="H2682" s="150">
        <v>48</v>
      </c>
      <c r="I2682" s="151">
        <v>19.8</v>
      </c>
      <c r="J2682" s="151">
        <v>950.4</v>
      </c>
    </row>
    <row r="2683" spans="1:10" x14ac:dyDescent="0.25">
      <c r="A2683" s="155" t="s">
        <v>950</v>
      </c>
      <c r="B2683" s="148" t="s">
        <v>1961</v>
      </c>
      <c r="C2683" s="155" t="s">
        <v>948</v>
      </c>
      <c r="D2683" s="155" t="s">
        <v>1962</v>
      </c>
      <c r="E2683" s="185" t="s">
        <v>1808</v>
      </c>
      <c r="F2683" s="185"/>
      <c r="G2683" s="149" t="s">
        <v>12</v>
      </c>
      <c r="H2683" s="150">
        <v>78</v>
      </c>
      <c r="I2683" s="151">
        <v>772.92</v>
      </c>
      <c r="J2683" s="151">
        <v>60287.76</v>
      </c>
    </row>
    <row r="2684" spans="1:10" x14ac:dyDescent="0.25">
      <c r="A2684" s="156"/>
      <c r="B2684" s="156"/>
      <c r="C2684" s="156"/>
      <c r="D2684" s="156"/>
      <c r="E2684" s="156" t="s">
        <v>1792</v>
      </c>
      <c r="F2684" s="146">
        <v>3331.54</v>
      </c>
      <c r="G2684" s="156" t="s">
        <v>1793</v>
      </c>
      <c r="H2684" s="146">
        <v>0</v>
      </c>
      <c r="I2684" s="156" t="s">
        <v>1794</v>
      </c>
      <c r="J2684" s="146">
        <v>3331.54</v>
      </c>
    </row>
    <row r="2685" spans="1:10" x14ac:dyDescent="0.25">
      <c r="A2685" s="156"/>
      <c r="B2685" s="156"/>
      <c r="C2685" s="156"/>
      <c r="D2685" s="156"/>
      <c r="E2685" s="156" t="s">
        <v>1795</v>
      </c>
      <c r="F2685" s="146">
        <v>0</v>
      </c>
      <c r="G2685" s="156"/>
      <c r="H2685" s="181" t="s">
        <v>1796</v>
      </c>
      <c r="I2685" s="181"/>
      <c r="J2685" s="146">
        <v>377761.23</v>
      </c>
    </row>
    <row r="2686" spans="1:10" x14ac:dyDescent="0.25">
      <c r="A2686" s="182" t="s">
        <v>2880</v>
      </c>
      <c r="B2686" s="182"/>
      <c r="C2686" s="182"/>
      <c r="D2686" s="182"/>
      <c r="E2686" s="182"/>
      <c r="F2686" s="182"/>
      <c r="G2686" s="182"/>
      <c r="H2686" s="182"/>
      <c r="I2686" s="182"/>
      <c r="J2686" s="182"/>
    </row>
    <row r="2687" spans="1:10" ht="29.25" customHeight="1" thickBot="1" x14ac:dyDescent="0.3">
      <c r="A2687" s="183" t="s">
        <v>2903</v>
      </c>
      <c r="B2687" s="183"/>
      <c r="C2687" s="183"/>
      <c r="D2687" s="183"/>
      <c r="E2687" s="183"/>
      <c r="F2687" s="183"/>
      <c r="G2687" s="183"/>
      <c r="H2687" s="183"/>
      <c r="I2687" s="183"/>
      <c r="J2687" s="183"/>
    </row>
    <row r="2688" spans="1:10" ht="13.5" thickTop="1" x14ac:dyDescent="0.25">
      <c r="A2688" s="147"/>
      <c r="B2688" s="147"/>
      <c r="C2688" s="147"/>
      <c r="D2688" s="147"/>
      <c r="E2688" s="147"/>
      <c r="F2688" s="147"/>
      <c r="G2688" s="147"/>
      <c r="H2688" s="147"/>
      <c r="I2688" s="147"/>
      <c r="J2688" s="147"/>
    </row>
    <row r="2689" spans="1:10" x14ac:dyDescent="0.25">
      <c r="A2689" s="157" t="s">
        <v>2724</v>
      </c>
      <c r="B2689" s="152" t="s">
        <v>1775</v>
      </c>
      <c r="C2689" s="157" t="s">
        <v>1776</v>
      </c>
      <c r="D2689" s="157" t="s">
        <v>1777</v>
      </c>
      <c r="E2689" s="186" t="s">
        <v>1778</v>
      </c>
      <c r="F2689" s="186"/>
      <c r="G2689" s="153" t="s">
        <v>1779</v>
      </c>
      <c r="H2689" s="152" t="s">
        <v>1780</v>
      </c>
      <c r="I2689" s="152" t="s">
        <v>1781</v>
      </c>
      <c r="J2689" s="152" t="s">
        <v>89</v>
      </c>
    </row>
    <row r="2690" spans="1:10" ht="51" x14ac:dyDescent="0.25">
      <c r="A2690" s="158" t="s">
        <v>1461</v>
      </c>
      <c r="B2690" s="138" t="s">
        <v>1729</v>
      </c>
      <c r="C2690" s="158" t="s">
        <v>948</v>
      </c>
      <c r="D2690" s="158" t="s">
        <v>1730</v>
      </c>
      <c r="E2690" s="187" t="s">
        <v>1782</v>
      </c>
      <c r="F2690" s="187"/>
      <c r="G2690" s="139" t="s">
        <v>198</v>
      </c>
      <c r="H2690" s="140">
        <v>1</v>
      </c>
      <c r="I2690" s="141">
        <v>68653.22</v>
      </c>
      <c r="J2690" s="141">
        <v>68653.22</v>
      </c>
    </row>
    <row r="2691" spans="1:10" ht="63.75" x14ac:dyDescent="0.25">
      <c r="A2691" s="154" t="s">
        <v>949</v>
      </c>
      <c r="B2691" s="142" t="s">
        <v>2668</v>
      </c>
      <c r="C2691" s="154" t="s">
        <v>948</v>
      </c>
      <c r="D2691" s="154" t="s">
        <v>2669</v>
      </c>
      <c r="E2691" s="188" t="s">
        <v>1782</v>
      </c>
      <c r="F2691" s="188"/>
      <c r="G2691" s="143" t="s">
        <v>43</v>
      </c>
      <c r="H2691" s="144">
        <v>1084.1099999999999</v>
      </c>
      <c r="I2691" s="145">
        <v>1.1499999999999999</v>
      </c>
      <c r="J2691" s="145">
        <v>1246.72</v>
      </c>
    </row>
    <row r="2692" spans="1:10" ht="63.75" x14ac:dyDescent="0.25">
      <c r="A2692" s="154" t="s">
        <v>949</v>
      </c>
      <c r="B2692" s="142" t="s">
        <v>2725</v>
      </c>
      <c r="C2692" s="154" t="s">
        <v>948</v>
      </c>
      <c r="D2692" s="154" t="s">
        <v>2726</v>
      </c>
      <c r="E2692" s="188" t="s">
        <v>1782</v>
      </c>
      <c r="F2692" s="188"/>
      <c r="G2692" s="143" t="s">
        <v>43</v>
      </c>
      <c r="H2692" s="144">
        <v>331.98</v>
      </c>
      <c r="I2692" s="145">
        <v>1.48</v>
      </c>
      <c r="J2692" s="145">
        <v>491.33</v>
      </c>
    </row>
    <row r="2693" spans="1:10" ht="25.5" x14ac:dyDescent="0.25">
      <c r="A2693" s="155" t="s">
        <v>950</v>
      </c>
      <c r="B2693" s="148" t="s">
        <v>2727</v>
      </c>
      <c r="C2693" s="155" t="s">
        <v>948</v>
      </c>
      <c r="D2693" s="155" t="s">
        <v>2728</v>
      </c>
      <c r="E2693" s="185" t="s">
        <v>1808</v>
      </c>
      <c r="F2693" s="185"/>
      <c r="G2693" s="149" t="s">
        <v>198</v>
      </c>
      <c r="H2693" s="150">
        <v>1</v>
      </c>
      <c r="I2693" s="151">
        <v>1125.21</v>
      </c>
      <c r="J2693" s="151">
        <v>1125.21</v>
      </c>
    </row>
    <row r="2694" spans="1:10" x14ac:dyDescent="0.25">
      <c r="A2694" s="155" t="s">
        <v>950</v>
      </c>
      <c r="B2694" s="148" t="s">
        <v>2729</v>
      </c>
      <c r="C2694" s="155" t="s">
        <v>948</v>
      </c>
      <c r="D2694" s="155" t="s">
        <v>2730</v>
      </c>
      <c r="E2694" s="185" t="s">
        <v>1808</v>
      </c>
      <c r="F2694" s="185"/>
      <c r="G2694" s="149" t="s">
        <v>198</v>
      </c>
      <c r="H2694" s="150">
        <v>2</v>
      </c>
      <c r="I2694" s="151">
        <v>2941.16</v>
      </c>
      <c r="J2694" s="151">
        <v>5882.32</v>
      </c>
    </row>
    <row r="2695" spans="1:10" x14ac:dyDescent="0.25">
      <c r="A2695" s="155" t="s">
        <v>950</v>
      </c>
      <c r="B2695" s="148" t="s">
        <v>2731</v>
      </c>
      <c r="C2695" s="155" t="s">
        <v>948</v>
      </c>
      <c r="D2695" s="155" t="s">
        <v>2732</v>
      </c>
      <c r="E2695" s="185" t="s">
        <v>1808</v>
      </c>
      <c r="F2695" s="185"/>
      <c r="G2695" s="149" t="s">
        <v>198</v>
      </c>
      <c r="H2695" s="150">
        <v>2</v>
      </c>
      <c r="I2695" s="151">
        <v>5918.94</v>
      </c>
      <c r="J2695" s="151">
        <v>11837.88</v>
      </c>
    </row>
    <row r="2696" spans="1:10" x14ac:dyDescent="0.25">
      <c r="A2696" s="155" t="s">
        <v>950</v>
      </c>
      <c r="B2696" s="148" t="s">
        <v>2733</v>
      </c>
      <c r="C2696" s="155" t="s">
        <v>948</v>
      </c>
      <c r="D2696" s="155" t="s">
        <v>2734</v>
      </c>
      <c r="E2696" s="185" t="s">
        <v>1808</v>
      </c>
      <c r="F2696" s="185"/>
      <c r="G2696" s="149" t="s">
        <v>198</v>
      </c>
      <c r="H2696" s="150">
        <v>2</v>
      </c>
      <c r="I2696" s="151">
        <v>9854.73</v>
      </c>
      <c r="J2696" s="151">
        <v>19709.46</v>
      </c>
    </row>
    <row r="2697" spans="1:10" x14ac:dyDescent="0.25">
      <c r="A2697" s="155" t="s">
        <v>950</v>
      </c>
      <c r="B2697" s="148" t="s">
        <v>2735</v>
      </c>
      <c r="C2697" s="155" t="s">
        <v>948</v>
      </c>
      <c r="D2697" s="155" t="s">
        <v>2736</v>
      </c>
      <c r="E2697" s="185" t="s">
        <v>1808</v>
      </c>
      <c r="F2697" s="185"/>
      <c r="G2697" s="149" t="s">
        <v>198</v>
      </c>
      <c r="H2697" s="150">
        <v>1</v>
      </c>
      <c r="I2697" s="151">
        <v>3688.05</v>
      </c>
      <c r="J2697" s="151">
        <v>3688.05</v>
      </c>
    </row>
    <row r="2698" spans="1:10" x14ac:dyDescent="0.25">
      <c r="A2698" s="155" t="s">
        <v>950</v>
      </c>
      <c r="B2698" s="148" t="s">
        <v>2737</v>
      </c>
      <c r="C2698" s="155" t="s">
        <v>948</v>
      </c>
      <c r="D2698" s="155" t="s">
        <v>2738</v>
      </c>
      <c r="E2698" s="185" t="s">
        <v>1808</v>
      </c>
      <c r="F2698" s="185"/>
      <c r="G2698" s="149" t="s">
        <v>198</v>
      </c>
      <c r="H2698" s="150">
        <v>1</v>
      </c>
      <c r="I2698" s="151">
        <v>3782.81</v>
      </c>
      <c r="J2698" s="151">
        <v>3782.81</v>
      </c>
    </row>
    <row r="2699" spans="1:10" x14ac:dyDescent="0.25">
      <c r="A2699" s="155" t="s">
        <v>950</v>
      </c>
      <c r="B2699" s="148" t="s">
        <v>2739</v>
      </c>
      <c r="C2699" s="155" t="s">
        <v>948</v>
      </c>
      <c r="D2699" s="155" t="s">
        <v>2740</v>
      </c>
      <c r="E2699" s="185" t="s">
        <v>1808</v>
      </c>
      <c r="F2699" s="185"/>
      <c r="G2699" s="149" t="s">
        <v>198</v>
      </c>
      <c r="H2699" s="150">
        <v>1</v>
      </c>
      <c r="I2699" s="151">
        <v>3688.05</v>
      </c>
      <c r="J2699" s="151">
        <v>3688.05</v>
      </c>
    </row>
    <row r="2700" spans="1:10" x14ac:dyDescent="0.25">
      <c r="A2700" s="155" t="s">
        <v>950</v>
      </c>
      <c r="B2700" s="148" t="s">
        <v>2741</v>
      </c>
      <c r="C2700" s="155" t="s">
        <v>948</v>
      </c>
      <c r="D2700" s="155" t="s">
        <v>2742</v>
      </c>
      <c r="E2700" s="185" t="s">
        <v>1808</v>
      </c>
      <c r="F2700" s="185"/>
      <c r="G2700" s="149" t="s">
        <v>198</v>
      </c>
      <c r="H2700" s="150">
        <v>1</v>
      </c>
      <c r="I2700" s="151">
        <v>2200</v>
      </c>
      <c r="J2700" s="151">
        <v>2200</v>
      </c>
    </row>
    <row r="2701" spans="1:10" x14ac:dyDescent="0.25">
      <c r="A2701" s="155" t="s">
        <v>950</v>
      </c>
      <c r="B2701" s="148" t="s">
        <v>2743</v>
      </c>
      <c r="C2701" s="155" t="s">
        <v>948</v>
      </c>
      <c r="D2701" s="155" t="s">
        <v>2744</v>
      </c>
      <c r="E2701" s="185" t="s">
        <v>1808</v>
      </c>
      <c r="F2701" s="185"/>
      <c r="G2701" s="149" t="s">
        <v>198</v>
      </c>
      <c r="H2701" s="150">
        <v>1</v>
      </c>
      <c r="I2701" s="151">
        <v>1288.5</v>
      </c>
      <c r="J2701" s="151">
        <v>1288.5</v>
      </c>
    </row>
    <row r="2702" spans="1:10" ht="25.5" x14ac:dyDescent="0.25">
      <c r="A2702" s="155" t="s">
        <v>950</v>
      </c>
      <c r="B2702" s="148" t="s">
        <v>2745</v>
      </c>
      <c r="C2702" s="155" t="s">
        <v>948</v>
      </c>
      <c r="D2702" s="155" t="s">
        <v>2746</v>
      </c>
      <c r="E2702" s="185" t="s">
        <v>1808</v>
      </c>
      <c r="F2702" s="185"/>
      <c r="G2702" s="149" t="s">
        <v>198</v>
      </c>
      <c r="H2702" s="150">
        <v>1</v>
      </c>
      <c r="I2702" s="151">
        <v>5820.6</v>
      </c>
      <c r="J2702" s="151">
        <v>5820.6</v>
      </c>
    </row>
    <row r="2703" spans="1:10" x14ac:dyDescent="0.25">
      <c r="A2703" s="155" t="s">
        <v>950</v>
      </c>
      <c r="B2703" s="148" t="s">
        <v>2747</v>
      </c>
      <c r="C2703" s="155" t="s">
        <v>948</v>
      </c>
      <c r="D2703" s="155" t="s">
        <v>2748</v>
      </c>
      <c r="E2703" s="185" t="s">
        <v>1808</v>
      </c>
      <c r="F2703" s="185"/>
      <c r="G2703" s="149" t="s">
        <v>198</v>
      </c>
      <c r="H2703" s="150">
        <v>1</v>
      </c>
      <c r="I2703" s="151">
        <v>1237.8499999999999</v>
      </c>
      <c r="J2703" s="151">
        <v>1237.8499999999999</v>
      </c>
    </row>
    <row r="2704" spans="1:10" ht="25.5" x14ac:dyDescent="0.25">
      <c r="A2704" s="155" t="s">
        <v>950</v>
      </c>
      <c r="B2704" s="148" t="s">
        <v>2749</v>
      </c>
      <c r="C2704" s="155" t="s">
        <v>948</v>
      </c>
      <c r="D2704" s="155" t="s">
        <v>2750</v>
      </c>
      <c r="E2704" s="185" t="s">
        <v>1808</v>
      </c>
      <c r="F2704" s="185"/>
      <c r="G2704" s="149" t="s">
        <v>198</v>
      </c>
      <c r="H2704" s="150">
        <v>1</v>
      </c>
      <c r="I2704" s="151">
        <v>2098.44</v>
      </c>
      <c r="J2704" s="151">
        <v>2098.44</v>
      </c>
    </row>
    <row r="2705" spans="1:10" x14ac:dyDescent="0.25">
      <c r="A2705" s="155" t="s">
        <v>950</v>
      </c>
      <c r="B2705" s="148" t="s">
        <v>2751</v>
      </c>
      <c r="C2705" s="155" t="s">
        <v>948</v>
      </c>
      <c r="D2705" s="155" t="s">
        <v>2715</v>
      </c>
      <c r="E2705" s="185" t="s">
        <v>1808</v>
      </c>
      <c r="F2705" s="185"/>
      <c r="G2705" s="149" t="s">
        <v>198</v>
      </c>
      <c r="H2705" s="150">
        <v>8</v>
      </c>
      <c r="I2705" s="151">
        <v>24</v>
      </c>
      <c r="J2705" s="151">
        <v>192</v>
      </c>
    </row>
    <row r="2706" spans="1:10" x14ac:dyDescent="0.25">
      <c r="A2706" s="155" t="s">
        <v>950</v>
      </c>
      <c r="B2706" s="148" t="s">
        <v>2752</v>
      </c>
      <c r="C2706" s="155" t="s">
        <v>948</v>
      </c>
      <c r="D2706" s="155" t="s">
        <v>2753</v>
      </c>
      <c r="E2706" s="185" t="s">
        <v>1808</v>
      </c>
      <c r="F2706" s="185"/>
      <c r="G2706" s="149" t="s">
        <v>198</v>
      </c>
      <c r="H2706" s="150">
        <v>3</v>
      </c>
      <c r="I2706" s="151">
        <v>14</v>
      </c>
      <c r="J2706" s="151">
        <v>42</v>
      </c>
    </row>
    <row r="2707" spans="1:10" x14ac:dyDescent="0.25">
      <c r="A2707" s="155" t="s">
        <v>950</v>
      </c>
      <c r="B2707" s="148" t="s">
        <v>2754</v>
      </c>
      <c r="C2707" s="155" t="s">
        <v>948</v>
      </c>
      <c r="D2707" s="155" t="s">
        <v>2755</v>
      </c>
      <c r="E2707" s="185" t="s">
        <v>1808</v>
      </c>
      <c r="F2707" s="185"/>
      <c r="G2707" s="149" t="s">
        <v>198</v>
      </c>
      <c r="H2707" s="150">
        <v>128</v>
      </c>
      <c r="I2707" s="151">
        <v>28</v>
      </c>
      <c r="J2707" s="151">
        <v>3584</v>
      </c>
    </row>
    <row r="2708" spans="1:10" x14ac:dyDescent="0.25">
      <c r="A2708" s="155" t="s">
        <v>950</v>
      </c>
      <c r="B2708" s="148" t="s">
        <v>2756</v>
      </c>
      <c r="C2708" s="155" t="s">
        <v>948</v>
      </c>
      <c r="D2708" s="155" t="s">
        <v>2757</v>
      </c>
      <c r="E2708" s="185" t="s">
        <v>1808</v>
      </c>
      <c r="F2708" s="185"/>
      <c r="G2708" s="149" t="s">
        <v>198</v>
      </c>
      <c r="H2708" s="150">
        <v>36</v>
      </c>
      <c r="I2708" s="151">
        <v>20.5</v>
      </c>
      <c r="J2708" s="151">
        <v>738</v>
      </c>
    </row>
    <row r="2709" spans="1:10" x14ac:dyDescent="0.25">
      <c r="A2709" s="156"/>
      <c r="B2709" s="156"/>
      <c r="C2709" s="156"/>
      <c r="D2709" s="156"/>
      <c r="E2709" s="156" t="s">
        <v>1792</v>
      </c>
      <c r="F2709" s="146">
        <v>936.42000000000007</v>
      </c>
      <c r="G2709" s="156" t="s">
        <v>1793</v>
      </c>
      <c r="H2709" s="146">
        <v>0</v>
      </c>
      <c r="I2709" s="156" t="s">
        <v>1794</v>
      </c>
      <c r="J2709" s="146">
        <v>936.42000000000007</v>
      </c>
    </row>
    <row r="2710" spans="1:10" x14ac:dyDescent="0.25">
      <c r="A2710" s="156"/>
      <c r="B2710" s="156"/>
      <c r="C2710" s="156"/>
      <c r="D2710" s="156"/>
      <c r="E2710" s="156" t="s">
        <v>1795</v>
      </c>
      <c r="F2710" s="146">
        <v>0</v>
      </c>
      <c r="G2710" s="156"/>
      <c r="H2710" s="181" t="s">
        <v>1796</v>
      </c>
      <c r="I2710" s="181"/>
      <c r="J2710" s="146">
        <v>68653.22</v>
      </c>
    </row>
    <row r="2711" spans="1:10" x14ac:dyDescent="0.25">
      <c r="A2711" s="182" t="s">
        <v>2880</v>
      </c>
      <c r="B2711" s="182"/>
      <c r="C2711" s="182"/>
      <c r="D2711" s="182"/>
      <c r="E2711" s="182"/>
      <c r="F2711" s="182"/>
      <c r="G2711" s="182"/>
      <c r="H2711" s="182"/>
      <c r="I2711" s="182"/>
      <c r="J2711" s="182"/>
    </row>
    <row r="2712" spans="1:10" ht="27.75" customHeight="1" thickBot="1" x14ac:dyDescent="0.3">
      <c r="A2712" s="183" t="s">
        <v>2904</v>
      </c>
      <c r="B2712" s="183"/>
      <c r="C2712" s="183"/>
      <c r="D2712" s="183"/>
      <c r="E2712" s="183"/>
      <c r="F2712" s="183"/>
      <c r="G2712" s="183"/>
      <c r="H2712" s="183"/>
      <c r="I2712" s="183"/>
      <c r="J2712" s="183"/>
    </row>
    <row r="2713" spans="1:10" ht="13.5" thickTop="1" x14ac:dyDescent="0.25">
      <c r="A2713" s="147"/>
      <c r="B2713" s="147"/>
      <c r="C2713" s="147"/>
      <c r="D2713" s="147"/>
      <c r="E2713" s="147"/>
      <c r="F2713" s="147"/>
      <c r="G2713" s="147"/>
      <c r="H2713" s="147"/>
      <c r="I2713" s="147"/>
      <c r="J2713" s="147"/>
    </row>
    <row r="2714" spans="1:10" x14ac:dyDescent="0.25">
      <c r="A2714" s="157" t="s">
        <v>2758</v>
      </c>
      <c r="B2714" s="152" t="s">
        <v>1775</v>
      </c>
      <c r="C2714" s="157" t="s">
        <v>1776</v>
      </c>
      <c r="D2714" s="157" t="s">
        <v>1777</v>
      </c>
      <c r="E2714" s="186" t="s">
        <v>1778</v>
      </c>
      <c r="F2714" s="186"/>
      <c r="G2714" s="153" t="s">
        <v>1779</v>
      </c>
      <c r="H2714" s="152" t="s">
        <v>1780</v>
      </c>
      <c r="I2714" s="152" t="s">
        <v>1781</v>
      </c>
      <c r="J2714" s="152" t="s">
        <v>89</v>
      </c>
    </row>
    <row r="2715" spans="1:10" ht="25.5" x14ac:dyDescent="0.25">
      <c r="A2715" s="158" t="s">
        <v>1461</v>
      </c>
      <c r="B2715" s="138" t="s">
        <v>1298</v>
      </c>
      <c r="C2715" s="158" t="s">
        <v>755</v>
      </c>
      <c r="D2715" s="158" t="s">
        <v>1003</v>
      </c>
      <c r="E2715" s="187" t="s">
        <v>2759</v>
      </c>
      <c r="F2715" s="187"/>
      <c r="G2715" s="139" t="s">
        <v>763</v>
      </c>
      <c r="H2715" s="140">
        <v>1</v>
      </c>
      <c r="I2715" s="141">
        <v>693.37</v>
      </c>
      <c r="J2715" s="141">
        <v>693.37</v>
      </c>
    </row>
    <row r="2716" spans="1:10" ht="25.5" x14ac:dyDescent="0.25">
      <c r="A2716" s="155" t="s">
        <v>950</v>
      </c>
      <c r="B2716" s="148" t="s">
        <v>2661</v>
      </c>
      <c r="C2716" s="155" t="s">
        <v>755</v>
      </c>
      <c r="D2716" s="155" t="s">
        <v>1006</v>
      </c>
      <c r="E2716" s="185" t="s">
        <v>2575</v>
      </c>
      <c r="F2716" s="185"/>
      <c r="G2716" s="149" t="s">
        <v>65</v>
      </c>
      <c r="H2716" s="150">
        <v>3.06</v>
      </c>
      <c r="I2716" s="151">
        <v>14.18</v>
      </c>
      <c r="J2716" s="151">
        <v>43.39</v>
      </c>
    </row>
    <row r="2717" spans="1:10" ht="25.5" x14ac:dyDescent="0.25">
      <c r="A2717" s="155" t="s">
        <v>950</v>
      </c>
      <c r="B2717" s="148" t="s">
        <v>2763</v>
      </c>
      <c r="C2717" s="155" t="s">
        <v>755</v>
      </c>
      <c r="D2717" s="155" t="s">
        <v>1005</v>
      </c>
      <c r="E2717" s="185" t="s">
        <v>2575</v>
      </c>
      <c r="F2717" s="185"/>
      <c r="G2717" s="149" t="s">
        <v>65</v>
      </c>
      <c r="H2717" s="150">
        <v>3</v>
      </c>
      <c r="I2717" s="151">
        <v>19.12</v>
      </c>
      <c r="J2717" s="151">
        <v>57.36</v>
      </c>
    </row>
    <row r="2718" spans="1:10" x14ac:dyDescent="0.25">
      <c r="A2718" s="155" t="s">
        <v>950</v>
      </c>
      <c r="B2718" s="148" t="s">
        <v>2762</v>
      </c>
      <c r="C2718" s="155" t="s">
        <v>755</v>
      </c>
      <c r="D2718" s="155" t="s">
        <v>1008</v>
      </c>
      <c r="E2718" s="185" t="s">
        <v>1808</v>
      </c>
      <c r="F2718" s="185"/>
      <c r="G2718" s="149" t="s">
        <v>951</v>
      </c>
      <c r="H2718" s="150">
        <v>7.1739999999999998E-3</v>
      </c>
      <c r="I2718" s="151">
        <v>96.67</v>
      </c>
      <c r="J2718" s="151">
        <v>0.69</v>
      </c>
    </row>
    <row r="2719" spans="1:10" ht="25.5" x14ac:dyDescent="0.25">
      <c r="A2719" s="155" t="s">
        <v>950</v>
      </c>
      <c r="B2719" s="148" t="s">
        <v>2761</v>
      </c>
      <c r="C2719" s="155" t="s">
        <v>755</v>
      </c>
      <c r="D2719" s="155" t="s">
        <v>1007</v>
      </c>
      <c r="E2719" s="185" t="s">
        <v>1808</v>
      </c>
      <c r="F2719" s="185"/>
      <c r="G2719" s="149" t="s">
        <v>43</v>
      </c>
      <c r="H2719" s="150">
        <v>0.4914</v>
      </c>
      <c r="I2719" s="151">
        <v>0.78</v>
      </c>
      <c r="J2719" s="151">
        <v>0.38</v>
      </c>
    </row>
    <row r="2720" spans="1:10" x14ac:dyDescent="0.25">
      <c r="A2720" s="155" t="s">
        <v>950</v>
      </c>
      <c r="B2720" s="148" t="s">
        <v>2760</v>
      </c>
      <c r="C2720" s="155" t="s">
        <v>755</v>
      </c>
      <c r="D2720" s="155" t="s">
        <v>1004</v>
      </c>
      <c r="E2720" s="185" t="s">
        <v>1808</v>
      </c>
      <c r="F2720" s="185"/>
      <c r="G2720" s="149" t="s">
        <v>43</v>
      </c>
      <c r="H2720" s="150">
        <v>2.0466000000000002</v>
      </c>
      <c r="I2720" s="151">
        <v>0.46</v>
      </c>
      <c r="J2720" s="151">
        <v>0.94</v>
      </c>
    </row>
    <row r="2721" spans="1:10" ht="25.5" x14ac:dyDescent="0.25">
      <c r="A2721" s="155" t="s">
        <v>950</v>
      </c>
      <c r="B2721" s="148" t="s">
        <v>2769</v>
      </c>
      <c r="C2721" s="155" t="s">
        <v>755</v>
      </c>
      <c r="D2721" s="155" t="s">
        <v>1013</v>
      </c>
      <c r="E2721" s="185" t="s">
        <v>1808</v>
      </c>
      <c r="F2721" s="185"/>
      <c r="G2721" s="149" t="s">
        <v>12</v>
      </c>
      <c r="H2721" s="150">
        <v>1.79928</v>
      </c>
      <c r="I2721" s="151">
        <v>8.99</v>
      </c>
      <c r="J2721" s="151">
        <v>16.170000000000002</v>
      </c>
    </row>
    <row r="2722" spans="1:10" x14ac:dyDescent="0.25">
      <c r="A2722" s="155" t="s">
        <v>950</v>
      </c>
      <c r="B2722" s="148" t="s">
        <v>2767</v>
      </c>
      <c r="C2722" s="155" t="s">
        <v>755</v>
      </c>
      <c r="D2722" s="155" t="s">
        <v>1012</v>
      </c>
      <c r="E2722" s="185" t="s">
        <v>1808</v>
      </c>
      <c r="F2722" s="185"/>
      <c r="G2722" s="149" t="s">
        <v>43</v>
      </c>
      <c r="H2722" s="150">
        <v>35.335439999999998</v>
      </c>
      <c r="I2722" s="151">
        <v>2.5299999999999998</v>
      </c>
      <c r="J2722" s="151">
        <v>89.39</v>
      </c>
    </row>
    <row r="2723" spans="1:10" ht="25.5" x14ac:dyDescent="0.25">
      <c r="A2723" s="155" t="s">
        <v>950</v>
      </c>
      <c r="B2723" s="148" t="s">
        <v>2765</v>
      </c>
      <c r="C2723" s="155" t="s">
        <v>755</v>
      </c>
      <c r="D2723" s="155" t="s">
        <v>1009</v>
      </c>
      <c r="E2723" s="185" t="s">
        <v>1808</v>
      </c>
      <c r="F2723" s="185"/>
      <c r="G2723" s="149" t="s">
        <v>12</v>
      </c>
      <c r="H2723" s="150">
        <v>1.1037600000000001</v>
      </c>
      <c r="I2723" s="151">
        <v>18.77</v>
      </c>
      <c r="J2723" s="151">
        <v>20.71</v>
      </c>
    </row>
    <row r="2724" spans="1:10" ht="25.5" x14ac:dyDescent="0.25">
      <c r="A2724" s="155" t="s">
        <v>950</v>
      </c>
      <c r="B2724" s="148" t="s">
        <v>2770</v>
      </c>
      <c r="C2724" s="155" t="s">
        <v>755</v>
      </c>
      <c r="D2724" s="155" t="s">
        <v>1015</v>
      </c>
      <c r="E2724" s="185" t="s">
        <v>1808</v>
      </c>
      <c r="F2724" s="185"/>
      <c r="G2724" s="149" t="s">
        <v>12</v>
      </c>
      <c r="H2724" s="150">
        <v>12.5496</v>
      </c>
      <c r="I2724" s="151">
        <v>23.59</v>
      </c>
      <c r="J2724" s="151">
        <v>296.04000000000002</v>
      </c>
    </row>
    <row r="2725" spans="1:10" ht="25.5" x14ac:dyDescent="0.25">
      <c r="A2725" s="155" t="s">
        <v>950</v>
      </c>
      <c r="B2725" s="148" t="s">
        <v>2764</v>
      </c>
      <c r="C2725" s="155" t="s">
        <v>755</v>
      </c>
      <c r="D2725" s="155" t="s">
        <v>1010</v>
      </c>
      <c r="E2725" s="185" t="s">
        <v>1808</v>
      </c>
      <c r="F2725" s="185"/>
      <c r="G2725" s="149" t="s">
        <v>12</v>
      </c>
      <c r="H2725" s="150">
        <v>7.2727199999999996</v>
      </c>
      <c r="I2725" s="151">
        <v>15.72</v>
      </c>
      <c r="J2725" s="151">
        <v>114.32</v>
      </c>
    </row>
    <row r="2726" spans="1:10" x14ac:dyDescent="0.25">
      <c r="A2726" s="155" t="s">
        <v>950</v>
      </c>
      <c r="B2726" s="148" t="s">
        <v>2768</v>
      </c>
      <c r="C2726" s="155" t="s">
        <v>755</v>
      </c>
      <c r="D2726" s="155" t="s">
        <v>1014</v>
      </c>
      <c r="E2726" s="185" t="s">
        <v>1808</v>
      </c>
      <c r="F2726" s="185"/>
      <c r="G2726" s="149" t="s">
        <v>198</v>
      </c>
      <c r="H2726" s="150">
        <v>0.4536</v>
      </c>
      <c r="I2726" s="151">
        <v>80.760000000000005</v>
      </c>
      <c r="J2726" s="151">
        <v>36.630000000000003</v>
      </c>
    </row>
    <row r="2727" spans="1:10" ht="25.5" x14ac:dyDescent="0.25">
      <c r="A2727" s="155" t="s">
        <v>950</v>
      </c>
      <c r="B2727" s="148" t="s">
        <v>2766</v>
      </c>
      <c r="C2727" s="155" t="s">
        <v>755</v>
      </c>
      <c r="D2727" s="155" t="s">
        <v>1011</v>
      </c>
      <c r="E2727" s="185" t="s">
        <v>1808</v>
      </c>
      <c r="F2727" s="185"/>
      <c r="G2727" s="149" t="s">
        <v>12</v>
      </c>
      <c r="H2727" s="150">
        <v>0.48383999999999999</v>
      </c>
      <c r="I2727" s="151">
        <v>35.869999999999997</v>
      </c>
      <c r="J2727" s="151">
        <v>17.350000000000001</v>
      </c>
    </row>
    <row r="2728" spans="1:10" x14ac:dyDescent="0.25">
      <c r="A2728" s="156"/>
      <c r="B2728" s="156"/>
      <c r="C2728" s="156"/>
      <c r="D2728" s="156"/>
      <c r="E2728" s="156" t="s">
        <v>1792</v>
      </c>
      <c r="F2728" s="146">
        <v>100.75</v>
      </c>
      <c r="G2728" s="156" t="s">
        <v>1793</v>
      </c>
      <c r="H2728" s="146">
        <v>0</v>
      </c>
      <c r="I2728" s="156" t="s">
        <v>1794</v>
      </c>
      <c r="J2728" s="146">
        <v>100.75</v>
      </c>
    </row>
    <row r="2729" spans="1:10" ht="13.5" thickBot="1" x14ac:dyDescent="0.3">
      <c r="A2729" s="156"/>
      <c r="B2729" s="156"/>
      <c r="C2729" s="156"/>
      <c r="D2729" s="156"/>
      <c r="E2729" s="156" t="s">
        <v>1795</v>
      </c>
      <c r="F2729" s="146">
        <v>0</v>
      </c>
      <c r="G2729" s="156"/>
      <c r="H2729" s="181" t="s">
        <v>1796</v>
      </c>
      <c r="I2729" s="181"/>
      <c r="J2729" s="146">
        <v>693.37</v>
      </c>
    </row>
    <row r="2730" spans="1:10" ht="13.5" thickTop="1" x14ac:dyDescent="0.25">
      <c r="A2730" s="147"/>
      <c r="B2730" s="147"/>
      <c r="C2730" s="147"/>
      <c r="D2730" s="147"/>
      <c r="E2730" s="147"/>
      <c r="F2730" s="147"/>
      <c r="G2730" s="147"/>
      <c r="H2730" s="147"/>
      <c r="I2730" s="147"/>
      <c r="J2730" s="147"/>
    </row>
    <row r="2731" spans="1:10" x14ac:dyDescent="0.25">
      <c r="A2731" s="157" t="s">
        <v>2771</v>
      </c>
      <c r="B2731" s="152" t="s">
        <v>1775</v>
      </c>
      <c r="C2731" s="157" t="s">
        <v>1776</v>
      </c>
      <c r="D2731" s="157" t="s">
        <v>1777</v>
      </c>
      <c r="E2731" s="186" t="s">
        <v>1778</v>
      </c>
      <c r="F2731" s="186"/>
      <c r="G2731" s="153" t="s">
        <v>1779</v>
      </c>
      <c r="H2731" s="152" t="s">
        <v>1780</v>
      </c>
      <c r="I2731" s="152" t="s">
        <v>1781</v>
      </c>
      <c r="J2731" s="152" t="s">
        <v>89</v>
      </c>
    </row>
    <row r="2732" spans="1:10" ht="102" x14ac:dyDescent="0.25">
      <c r="A2732" s="158" t="s">
        <v>1461</v>
      </c>
      <c r="B2732" s="138" t="s">
        <v>1299</v>
      </c>
      <c r="C2732" s="158" t="s">
        <v>8</v>
      </c>
      <c r="D2732" s="158" t="s">
        <v>247</v>
      </c>
      <c r="E2732" s="187" t="s">
        <v>1811</v>
      </c>
      <c r="F2732" s="187"/>
      <c r="G2732" s="139" t="s">
        <v>185</v>
      </c>
      <c r="H2732" s="140">
        <v>1</v>
      </c>
      <c r="I2732" s="141">
        <v>202.95</v>
      </c>
      <c r="J2732" s="141">
        <v>202.95</v>
      </c>
    </row>
    <row r="2733" spans="1:10" ht="89.25" x14ac:dyDescent="0.25">
      <c r="A2733" s="154" t="s">
        <v>949</v>
      </c>
      <c r="B2733" s="142" t="s">
        <v>2776</v>
      </c>
      <c r="C2733" s="154" t="s">
        <v>8</v>
      </c>
      <c r="D2733" s="154" t="s">
        <v>271</v>
      </c>
      <c r="E2733" s="188" t="s">
        <v>1811</v>
      </c>
      <c r="F2733" s="188"/>
      <c r="G2733" s="143" t="s">
        <v>65</v>
      </c>
      <c r="H2733" s="144">
        <v>1</v>
      </c>
      <c r="I2733" s="145">
        <v>2.5099999999999998</v>
      </c>
      <c r="J2733" s="145">
        <v>2.5099999999999998</v>
      </c>
    </row>
    <row r="2734" spans="1:10" ht="76.5" x14ac:dyDescent="0.25">
      <c r="A2734" s="154" t="s">
        <v>949</v>
      </c>
      <c r="B2734" s="142" t="s">
        <v>2773</v>
      </c>
      <c r="C2734" s="154" t="s">
        <v>8</v>
      </c>
      <c r="D2734" s="154" t="s">
        <v>269</v>
      </c>
      <c r="E2734" s="188" t="s">
        <v>1811</v>
      </c>
      <c r="F2734" s="188"/>
      <c r="G2734" s="143" t="s">
        <v>65</v>
      </c>
      <c r="H2734" s="144">
        <v>1</v>
      </c>
      <c r="I2734" s="145">
        <v>16.97</v>
      </c>
      <c r="J2734" s="145">
        <v>16.97</v>
      </c>
    </row>
    <row r="2735" spans="1:10" ht="76.5" x14ac:dyDescent="0.25">
      <c r="A2735" s="154" t="s">
        <v>949</v>
      </c>
      <c r="B2735" s="142" t="s">
        <v>2774</v>
      </c>
      <c r="C2735" s="154" t="s">
        <v>8</v>
      </c>
      <c r="D2735" s="154" t="s">
        <v>270</v>
      </c>
      <c r="E2735" s="188" t="s">
        <v>1811</v>
      </c>
      <c r="F2735" s="188"/>
      <c r="G2735" s="143" t="s">
        <v>65</v>
      </c>
      <c r="H2735" s="144">
        <v>1</v>
      </c>
      <c r="I2735" s="145">
        <v>3.17</v>
      </c>
      <c r="J2735" s="145">
        <v>3.17</v>
      </c>
    </row>
    <row r="2736" spans="1:10" ht="76.5" x14ac:dyDescent="0.25">
      <c r="A2736" s="154" t="s">
        <v>949</v>
      </c>
      <c r="B2736" s="142" t="s">
        <v>2775</v>
      </c>
      <c r="C2736" s="154" t="s">
        <v>8</v>
      </c>
      <c r="D2736" s="154" t="s">
        <v>272</v>
      </c>
      <c r="E2736" s="188" t="s">
        <v>1811</v>
      </c>
      <c r="F2736" s="188"/>
      <c r="G2736" s="143" t="s">
        <v>65</v>
      </c>
      <c r="H2736" s="144">
        <v>1</v>
      </c>
      <c r="I2736" s="145">
        <v>28.73</v>
      </c>
      <c r="J2736" s="145">
        <v>28.73</v>
      </c>
    </row>
    <row r="2737" spans="1:10" ht="89.25" x14ac:dyDescent="0.25">
      <c r="A2737" s="154" t="s">
        <v>949</v>
      </c>
      <c r="B2737" s="142" t="s">
        <v>2772</v>
      </c>
      <c r="C2737" s="154" t="s">
        <v>8</v>
      </c>
      <c r="D2737" s="154" t="s">
        <v>273</v>
      </c>
      <c r="E2737" s="188" t="s">
        <v>1811</v>
      </c>
      <c r="F2737" s="188"/>
      <c r="G2737" s="143" t="s">
        <v>65</v>
      </c>
      <c r="H2737" s="144">
        <v>1</v>
      </c>
      <c r="I2737" s="145">
        <v>132.19999999999999</v>
      </c>
      <c r="J2737" s="145">
        <v>132.19999999999999</v>
      </c>
    </row>
    <row r="2738" spans="1:10" ht="25.5" x14ac:dyDescent="0.25">
      <c r="A2738" s="154" t="s">
        <v>949</v>
      </c>
      <c r="B2738" s="142" t="s">
        <v>2777</v>
      </c>
      <c r="C2738" s="154" t="s">
        <v>8</v>
      </c>
      <c r="D2738" s="154" t="s">
        <v>471</v>
      </c>
      <c r="E2738" s="188" t="s">
        <v>1784</v>
      </c>
      <c r="F2738" s="188"/>
      <c r="G2738" s="143" t="s">
        <v>65</v>
      </c>
      <c r="H2738" s="144">
        <v>1</v>
      </c>
      <c r="I2738" s="145">
        <v>19.37</v>
      </c>
      <c r="J2738" s="145">
        <v>19.37</v>
      </c>
    </row>
    <row r="2739" spans="1:10" x14ac:dyDescent="0.25">
      <c r="A2739" s="156"/>
      <c r="B2739" s="156"/>
      <c r="C2739" s="156"/>
      <c r="D2739" s="156"/>
      <c r="E2739" s="156" t="s">
        <v>1792</v>
      </c>
      <c r="F2739" s="146">
        <v>15.53</v>
      </c>
      <c r="G2739" s="156" t="s">
        <v>1793</v>
      </c>
      <c r="H2739" s="146">
        <v>0</v>
      </c>
      <c r="I2739" s="156" t="s">
        <v>1794</v>
      </c>
      <c r="J2739" s="146">
        <v>15.53</v>
      </c>
    </row>
    <row r="2740" spans="1:10" ht="13.5" thickBot="1" x14ac:dyDescent="0.3">
      <c r="A2740" s="156"/>
      <c r="B2740" s="156"/>
      <c r="C2740" s="156"/>
      <c r="D2740" s="156"/>
      <c r="E2740" s="156" t="s">
        <v>1795</v>
      </c>
      <c r="F2740" s="146">
        <v>0</v>
      </c>
      <c r="G2740" s="156"/>
      <c r="H2740" s="181" t="s">
        <v>1796</v>
      </c>
      <c r="I2740" s="181"/>
      <c r="J2740" s="146">
        <v>202.95</v>
      </c>
    </row>
    <row r="2741" spans="1:10" ht="13.5" thickTop="1" x14ac:dyDescent="0.25">
      <c r="A2741" s="147"/>
      <c r="B2741" s="147"/>
      <c r="C2741" s="147"/>
      <c r="D2741" s="147"/>
      <c r="E2741" s="147"/>
      <c r="F2741" s="147"/>
      <c r="G2741" s="147"/>
      <c r="H2741" s="147"/>
      <c r="I2741" s="147"/>
      <c r="J2741" s="147"/>
    </row>
    <row r="2742" spans="1:10" x14ac:dyDescent="0.25">
      <c r="A2742" s="157" t="s">
        <v>2778</v>
      </c>
      <c r="B2742" s="152" t="s">
        <v>1775</v>
      </c>
      <c r="C2742" s="157" t="s">
        <v>1776</v>
      </c>
      <c r="D2742" s="157" t="s">
        <v>1777</v>
      </c>
      <c r="E2742" s="186" t="s">
        <v>1778</v>
      </c>
      <c r="F2742" s="186"/>
      <c r="G2742" s="153" t="s">
        <v>1779</v>
      </c>
      <c r="H2742" s="152" t="s">
        <v>1780</v>
      </c>
      <c r="I2742" s="152" t="s">
        <v>1781</v>
      </c>
      <c r="J2742" s="152" t="s">
        <v>89</v>
      </c>
    </row>
    <row r="2743" spans="1:10" ht="51" x14ac:dyDescent="0.25">
      <c r="A2743" s="158" t="s">
        <v>1461</v>
      </c>
      <c r="B2743" s="138" t="s">
        <v>1069</v>
      </c>
      <c r="C2743" s="158" t="s">
        <v>948</v>
      </c>
      <c r="D2743" s="158" t="s">
        <v>1070</v>
      </c>
      <c r="E2743" s="187" t="s">
        <v>1782</v>
      </c>
      <c r="F2743" s="187"/>
      <c r="G2743" s="139" t="s">
        <v>198</v>
      </c>
      <c r="H2743" s="140">
        <v>1</v>
      </c>
      <c r="I2743" s="141">
        <v>85671.2</v>
      </c>
      <c r="J2743" s="141">
        <v>85671.2</v>
      </c>
    </row>
    <row r="2744" spans="1:10" ht="25.5" x14ac:dyDescent="0.25">
      <c r="A2744" s="154" t="s">
        <v>949</v>
      </c>
      <c r="B2744" s="142" t="s">
        <v>2779</v>
      </c>
      <c r="C2744" s="154" t="s">
        <v>8</v>
      </c>
      <c r="D2744" s="154" t="s">
        <v>470</v>
      </c>
      <c r="E2744" s="188" t="s">
        <v>1784</v>
      </c>
      <c r="F2744" s="188"/>
      <c r="G2744" s="143" t="s">
        <v>65</v>
      </c>
      <c r="H2744" s="144">
        <v>8</v>
      </c>
      <c r="I2744" s="145">
        <v>23.28</v>
      </c>
      <c r="J2744" s="145">
        <v>186.24</v>
      </c>
    </row>
    <row r="2745" spans="1:10" ht="25.5" x14ac:dyDescent="0.25">
      <c r="A2745" s="154" t="s">
        <v>949</v>
      </c>
      <c r="B2745" s="142" t="s">
        <v>1935</v>
      </c>
      <c r="C2745" s="154" t="s">
        <v>8</v>
      </c>
      <c r="D2745" s="154" t="s">
        <v>195</v>
      </c>
      <c r="E2745" s="188" t="s">
        <v>1784</v>
      </c>
      <c r="F2745" s="188"/>
      <c r="G2745" s="143" t="s">
        <v>65</v>
      </c>
      <c r="H2745" s="144">
        <v>8</v>
      </c>
      <c r="I2745" s="145">
        <v>21.87</v>
      </c>
      <c r="J2745" s="145">
        <v>174.96</v>
      </c>
    </row>
    <row r="2746" spans="1:10" ht="25.5" x14ac:dyDescent="0.25">
      <c r="A2746" s="154" t="s">
        <v>949</v>
      </c>
      <c r="B2746" s="142" t="s">
        <v>2336</v>
      </c>
      <c r="C2746" s="154" t="s">
        <v>8</v>
      </c>
      <c r="D2746" s="154" t="s">
        <v>191</v>
      </c>
      <c r="E2746" s="188" t="s">
        <v>1784</v>
      </c>
      <c r="F2746" s="188"/>
      <c r="G2746" s="143" t="s">
        <v>65</v>
      </c>
      <c r="H2746" s="144">
        <v>8</v>
      </c>
      <c r="I2746" s="145">
        <v>21.03</v>
      </c>
      <c r="J2746" s="145">
        <v>168.24</v>
      </c>
    </row>
    <row r="2747" spans="1:10" ht="25.5" x14ac:dyDescent="0.25">
      <c r="A2747" s="154" t="s">
        <v>949</v>
      </c>
      <c r="B2747" s="142" t="s">
        <v>2125</v>
      </c>
      <c r="C2747" s="154" t="s">
        <v>8</v>
      </c>
      <c r="D2747" s="154" t="s">
        <v>463</v>
      </c>
      <c r="E2747" s="188" t="s">
        <v>1784</v>
      </c>
      <c r="F2747" s="188"/>
      <c r="G2747" s="143" t="s">
        <v>65</v>
      </c>
      <c r="H2747" s="144">
        <v>8</v>
      </c>
      <c r="I2747" s="145">
        <v>17.72</v>
      </c>
      <c r="J2747" s="145">
        <v>141.76</v>
      </c>
    </row>
    <row r="2748" spans="1:10" ht="38.25" x14ac:dyDescent="0.25">
      <c r="A2748" s="155" t="s">
        <v>950</v>
      </c>
      <c r="B2748" s="148" t="s">
        <v>1071</v>
      </c>
      <c r="C2748" s="155" t="s">
        <v>948</v>
      </c>
      <c r="D2748" s="155" t="s">
        <v>756</v>
      </c>
      <c r="E2748" s="185" t="s">
        <v>1808</v>
      </c>
      <c r="F2748" s="185"/>
      <c r="G2748" s="149" t="s">
        <v>198</v>
      </c>
      <c r="H2748" s="150">
        <v>1</v>
      </c>
      <c r="I2748" s="151">
        <v>85000</v>
      </c>
      <c r="J2748" s="151">
        <v>85000</v>
      </c>
    </row>
    <row r="2749" spans="1:10" x14ac:dyDescent="0.25">
      <c r="A2749" s="156"/>
      <c r="B2749" s="156"/>
      <c r="C2749" s="156"/>
      <c r="D2749" s="156"/>
      <c r="E2749" s="156" t="s">
        <v>1792</v>
      </c>
      <c r="F2749" s="146">
        <v>519.6</v>
      </c>
      <c r="G2749" s="156" t="s">
        <v>1793</v>
      </c>
      <c r="H2749" s="146">
        <v>0</v>
      </c>
      <c r="I2749" s="156" t="s">
        <v>1794</v>
      </c>
      <c r="J2749" s="146">
        <v>519.6</v>
      </c>
    </row>
    <row r="2750" spans="1:10" x14ac:dyDescent="0.25">
      <c r="A2750" s="156"/>
      <c r="B2750" s="156"/>
      <c r="C2750" s="156"/>
      <c r="D2750" s="156"/>
      <c r="E2750" s="156" t="s">
        <v>1795</v>
      </c>
      <c r="F2750" s="146">
        <v>0</v>
      </c>
      <c r="G2750" s="156"/>
      <c r="H2750" s="181" t="s">
        <v>1796</v>
      </c>
      <c r="I2750" s="181"/>
      <c r="J2750" s="146">
        <v>85671.2</v>
      </c>
    </row>
    <row r="2751" spans="1:10" x14ac:dyDescent="0.25">
      <c r="A2751" s="182" t="s">
        <v>2880</v>
      </c>
      <c r="B2751" s="182"/>
      <c r="C2751" s="182"/>
      <c r="D2751" s="182"/>
      <c r="E2751" s="182"/>
      <c r="F2751" s="182"/>
      <c r="G2751" s="182"/>
      <c r="H2751" s="182"/>
      <c r="I2751" s="182"/>
      <c r="J2751" s="182"/>
    </row>
    <row r="2752" spans="1:10" ht="13.5" thickBot="1" x14ac:dyDescent="0.3">
      <c r="A2752" s="183" t="s">
        <v>2905</v>
      </c>
      <c r="B2752" s="183"/>
      <c r="C2752" s="183"/>
      <c r="D2752" s="183"/>
      <c r="E2752" s="183"/>
      <c r="F2752" s="183"/>
      <c r="G2752" s="183"/>
      <c r="H2752" s="183"/>
      <c r="I2752" s="183"/>
      <c r="J2752" s="183"/>
    </row>
    <row r="2753" spans="1:10" ht="13.5" thickTop="1" x14ac:dyDescent="0.25">
      <c r="A2753" s="147"/>
      <c r="B2753" s="147"/>
      <c r="C2753" s="147"/>
      <c r="D2753" s="147"/>
      <c r="E2753" s="147"/>
      <c r="F2753" s="147"/>
      <c r="G2753" s="147"/>
      <c r="H2753" s="147"/>
      <c r="I2753" s="147"/>
      <c r="J2753" s="147"/>
    </row>
    <row r="2754" spans="1:10" x14ac:dyDescent="0.25">
      <c r="A2754" s="157" t="s">
        <v>2780</v>
      </c>
      <c r="B2754" s="152" t="s">
        <v>1775</v>
      </c>
      <c r="C2754" s="157" t="s">
        <v>1776</v>
      </c>
      <c r="D2754" s="157" t="s">
        <v>1777</v>
      </c>
      <c r="E2754" s="186" t="s">
        <v>1778</v>
      </c>
      <c r="F2754" s="186"/>
      <c r="G2754" s="153" t="s">
        <v>1779</v>
      </c>
      <c r="H2754" s="152" t="s">
        <v>1780</v>
      </c>
      <c r="I2754" s="152" t="s">
        <v>1781</v>
      </c>
      <c r="J2754" s="152" t="s">
        <v>89</v>
      </c>
    </row>
    <row r="2755" spans="1:10" ht="89.25" x14ac:dyDescent="0.25">
      <c r="A2755" s="158" t="s">
        <v>1461</v>
      </c>
      <c r="B2755" s="138" t="s">
        <v>1072</v>
      </c>
      <c r="C2755" s="158" t="s">
        <v>948</v>
      </c>
      <c r="D2755" s="158" t="s">
        <v>1073</v>
      </c>
      <c r="E2755" s="187" t="s">
        <v>1782</v>
      </c>
      <c r="F2755" s="187"/>
      <c r="G2755" s="139" t="s">
        <v>198</v>
      </c>
      <c r="H2755" s="140">
        <v>1</v>
      </c>
      <c r="I2755" s="141">
        <v>155120.26</v>
      </c>
      <c r="J2755" s="141">
        <v>155120.26</v>
      </c>
    </row>
    <row r="2756" spans="1:10" ht="25.5" x14ac:dyDescent="0.25">
      <c r="A2756" s="154" t="s">
        <v>949</v>
      </c>
      <c r="B2756" s="142" t="s">
        <v>1935</v>
      </c>
      <c r="C2756" s="154" t="s">
        <v>8</v>
      </c>
      <c r="D2756" s="154" t="s">
        <v>195</v>
      </c>
      <c r="E2756" s="188" t="s">
        <v>1784</v>
      </c>
      <c r="F2756" s="188"/>
      <c r="G2756" s="143" t="s">
        <v>65</v>
      </c>
      <c r="H2756" s="144">
        <v>6</v>
      </c>
      <c r="I2756" s="145">
        <v>21.87</v>
      </c>
      <c r="J2756" s="145">
        <v>131.22</v>
      </c>
    </row>
    <row r="2757" spans="1:10" ht="25.5" x14ac:dyDescent="0.25">
      <c r="A2757" s="154" t="s">
        <v>949</v>
      </c>
      <c r="B2757" s="142" t="s">
        <v>1967</v>
      </c>
      <c r="C2757" s="154" t="s">
        <v>8</v>
      </c>
      <c r="D2757" s="154" t="s">
        <v>194</v>
      </c>
      <c r="E2757" s="188" t="s">
        <v>1784</v>
      </c>
      <c r="F2757" s="188"/>
      <c r="G2757" s="143" t="s">
        <v>65</v>
      </c>
      <c r="H2757" s="144">
        <v>6</v>
      </c>
      <c r="I2757" s="145">
        <v>16.84</v>
      </c>
      <c r="J2757" s="145">
        <v>101.04</v>
      </c>
    </row>
    <row r="2758" spans="1:10" ht="25.5" x14ac:dyDescent="0.25">
      <c r="A2758" s="155" t="s">
        <v>950</v>
      </c>
      <c r="B2758" s="148" t="s">
        <v>2938</v>
      </c>
      <c r="C2758" s="155" t="s">
        <v>948</v>
      </c>
      <c r="D2758" s="155" t="s">
        <v>2939</v>
      </c>
      <c r="E2758" s="185" t="s">
        <v>1808</v>
      </c>
      <c r="F2758" s="185"/>
      <c r="G2758" s="149" t="s">
        <v>198</v>
      </c>
      <c r="H2758" s="150">
        <v>1</v>
      </c>
      <c r="I2758" s="151">
        <v>154888</v>
      </c>
      <c r="J2758" s="151">
        <v>154888</v>
      </c>
    </row>
    <row r="2759" spans="1:10" x14ac:dyDescent="0.25">
      <c r="A2759" s="156"/>
      <c r="B2759" s="156"/>
      <c r="C2759" s="156"/>
      <c r="D2759" s="156"/>
      <c r="E2759" s="156" t="s">
        <v>1792</v>
      </c>
      <c r="F2759" s="146">
        <v>173.22</v>
      </c>
      <c r="G2759" s="156" t="s">
        <v>1793</v>
      </c>
      <c r="H2759" s="146">
        <v>0</v>
      </c>
      <c r="I2759" s="156" t="s">
        <v>1794</v>
      </c>
      <c r="J2759" s="146">
        <v>173.22</v>
      </c>
    </row>
    <row r="2760" spans="1:10" x14ac:dyDescent="0.25">
      <c r="A2760" s="156"/>
      <c r="B2760" s="156"/>
      <c r="C2760" s="156"/>
      <c r="D2760" s="156"/>
      <c r="E2760" s="156" t="s">
        <v>1795</v>
      </c>
      <c r="F2760" s="146">
        <v>0</v>
      </c>
      <c r="G2760" s="156"/>
      <c r="H2760" s="181" t="s">
        <v>1796</v>
      </c>
      <c r="I2760" s="181"/>
      <c r="J2760" s="146">
        <v>155120.26</v>
      </c>
    </row>
    <row r="2761" spans="1:10" x14ac:dyDescent="0.25">
      <c r="A2761" s="182" t="s">
        <v>2880</v>
      </c>
      <c r="B2761" s="182"/>
      <c r="C2761" s="182"/>
      <c r="D2761" s="182"/>
      <c r="E2761" s="182"/>
      <c r="F2761" s="182"/>
      <c r="G2761" s="182"/>
      <c r="H2761" s="182"/>
      <c r="I2761" s="182"/>
      <c r="J2761" s="182"/>
    </row>
    <row r="2762" spans="1:10" ht="41.25" customHeight="1" thickBot="1" x14ac:dyDescent="0.3">
      <c r="A2762" s="183" t="s">
        <v>2940</v>
      </c>
      <c r="B2762" s="183"/>
      <c r="C2762" s="183"/>
      <c r="D2762" s="183"/>
      <c r="E2762" s="183"/>
      <c r="F2762" s="183"/>
      <c r="G2762" s="183"/>
      <c r="H2762" s="183"/>
      <c r="I2762" s="183"/>
      <c r="J2762" s="183"/>
    </row>
    <row r="2763" spans="1:10" ht="13.5" thickTop="1" x14ac:dyDescent="0.25">
      <c r="A2763" s="147"/>
      <c r="B2763" s="147"/>
      <c r="C2763" s="147"/>
      <c r="D2763" s="147"/>
      <c r="E2763" s="147"/>
      <c r="F2763" s="147"/>
      <c r="G2763" s="147"/>
      <c r="H2763" s="147"/>
      <c r="I2763" s="147"/>
      <c r="J2763" s="147"/>
    </row>
    <row r="2764" spans="1:10" x14ac:dyDescent="0.25">
      <c r="A2764" s="157" t="s">
        <v>2781</v>
      </c>
      <c r="B2764" s="152" t="s">
        <v>1775</v>
      </c>
      <c r="C2764" s="157" t="s">
        <v>1776</v>
      </c>
      <c r="D2764" s="157" t="s">
        <v>1777</v>
      </c>
      <c r="E2764" s="186" t="s">
        <v>1778</v>
      </c>
      <c r="F2764" s="186"/>
      <c r="G2764" s="153" t="s">
        <v>1779</v>
      </c>
      <c r="H2764" s="152" t="s">
        <v>1780</v>
      </c>
      <c r="I2764" s="152" t="s">
        <v>1781</v>
      </c>
      <c r="J2764" s="152" t="s">
        <v>89</v>
      </c>
    </row>
    <row r="2765" spans="1:10" ht="51" x14ac:dyDescent="0.25">
      <c r="A2765" s="158" t="s">
        <v>1461</v>
      </c>
      <c r="B2765" s="138" t="s">
        <v>1016</v>
      </c>
      <c r="C2765" s="158" t="s">
        <v>948</v>
      </c>
      <c r="D2765" s="158" t="s">
        <v>1017</v>
      </c>
      <c r="E2765" s="187" t="s">
        <v>1782</v>
      </c>
      <c r="F2765" s="187"/>
      <c r="G2765" s="139" t="s">
        <v>12</v>
      </c>
      <c r="H2765" s="140">
        <v>1</v>
      </c>
      <c r="I2765" s="141">
        <v>2707.82</v>
      </c>
      <c r="J2765" s="141">
        <v>2707.82</v>
      </c>
    </row>
    <row r="2766" spans="1:10" ht="25.5" x14ac:dyDescent="0.25">
      <c r="A2766" s="154" t="s">
        <v>949</v>
      </c>
      <c r="B2766" s="142" t="s">
        <v>1935</v>
      </c>
      <c r="C2766" s="154" t="s">
        <v>8</v>
      </c>
      <c r="D2766" s="154" t="s">
        <v>195</v>
      </c>
      <c r="E2766" s="188" t="s">
        <v>1784</v>
      </c>
      <c r="F2766" s="188"/>
      <c r="G2766" s="143" t="s">
        <v>65</v>
      </c>
      <c r="H2766" s="144">
        <v>2.7</v>
      </c>
      <c r="I2766" s="145">
        <v>21.87</v>
      </c>
      <c r="J2766" s="145">
        <v>59.04</v>
      </c>
    </row>
    <row r="2767" spans="1:10" ht="25.5" x14ac:dyDescent="0.25">
      <c r="A2767" s="154" t="s">
        <v>949</v>
      </c>
      <c r="B2767" s="142" t="s">
        <v>1967</v>
      </c>
      <c r="C2767" s="154" t="s">
        <v>8</v>
      </c>
      <c r="D2767" s="154" t="s">
        <v>194</v>
      </c>
      <c r="E2767" s="188" t="s">
        <v>1784</v>
      </c>
      <c r="F2767" s="188"/>
      <c r="G2767" s="143" t="s">
        <v>65</v>
      </c>
      <c r="H2767" s="144">
        <v>2.7</v>
      </c>
      <c r="I2767" s="145">
        <v>16.84</v>
      </c>
      <c r="J2767" s="145">
        <v>45.46</v>
      </c>
    </row>
    <row r="2768" spans="1:10" ht="76.5" x14ac:dyDescent="0.25">
      <c r="A2768" s="154" t="s">
        <v>949</v>
      </c>
      <c r="B2768" s="142" t="s">
        <v>2782</v>
      </c>
      <c r="C2768" s="154" t="s">
        <v>8</v>
      </c>
      <c r="D2768" s="154" t="s">
        <v>355</v>
      </c>
      <c r="E2768" s="188" t="s">
        <v>1801</v>
      </c>
      <c r="F2768" s="188"/>
      <c r="G2768" s="143" t="s">
        <v>12</v>
      </c>
      <c r="H2768" s="144">
        <v>3</v>
      </c>
      <c r="I2768" s="145">
        <v>56.29</v>
      </c>
      <c r="J2768" s="145">
        <v>168.87</v>
      </c>
    </row>
    <row r="2769" spans="1:10" ht="76.5" x14ac:dyDescent="0.25">
      <c r="A2769" s="154" t="s">
        <v>949</v>
      </c>
      <c r="B2769" s="142" t="s">
        <v>2783</v>
      </c>
      <c r="C2769" s="154" t="s">
        <v>8</v>
      </c>
      <c r="D2769" s="154" t="s">
        <v>354</v>
      </c>
      <c r="E2769" s="188" t="s">
        <v>1801</v>
      </c>
      <c r="F2769" s="188"/>
      <c r="G2769" s="143" t="s">
        <v>12</v>
      </c>
      <c r="H2769" s="144">
        <v>3</v>
      </c>
      <c r="I2769" s="145">
        <v>32.340000000000003</v>
      </c>
      <c r="J2769" s="145">
        <v>97.02</v>
      </c>
    </row>
    <row r="2770" spans="1:10" ht="51" x14ac:dyDescent="0.25">
      <c r="A2770" s="155" t="s">
        <v>950</v>
      </c>
      <c r="B2770" s="148" t="s">
        <v>2784</v>
      </c>
      <c r="C2770" s="155" t="s">
        <v>8</v>
      </c>
      <c r="D2770" s="155" t="s">
        <v>489</v>
      </c>
      <c r="E2770" s="185" t="s">
        <v>2785</v>
      </c>
      <c r="F2770" s="185"/>
      <c r="G2770" s="149" t="s">
        <v>198</v>
      </c>
      <c r="H2770" s="150">
        <v>1</v>
      </c>
      <c r="I2770" s="151">
        <v>2337.4299999999998</v>
      </c>
      <c r="J2770" s="151">
        <v>2337.4299999999998</v>
      </c>
    </row>
    <row r="2771" spans="1:10" x14ac:dyDescent="0.25">
      <c r="A2771" s="156"/>
      <c r="B2771" s="156"/>
      <c r="C2771" s="156"/>
      <c r="D2771" s="156"/>
      <c r="E2771" s="156" t="s">
        <v>1792</v>
      </c>
      <c r="F2771" s="146">
        <v>87.6</v>
      </c>
      <c r="G2771" s="156" t="s">
        <v>1793</v>
      </c>
      <c r="H2771" s="146">
        <v>0</v>
      </c>
      <c r="I2771" s="156" t="s">
        <v>1794</v>
      </c>
      <c r="J2771" s="146">
        <v>87.6</v>
      </c>
    </row>
    <row r="2772" spans="1:10" x14ac:dyDescent="0.25">
      <c r="A2772" s="156"/>
      <c r="B2772" s="156"/>
      <c r="C2772" s="156"/>
      <c r="D2772" s="156"/>
      <c r="E2772" s="156" t="s">
        <v>1795</v>
      </c>
      <c r="F2772" s="146">
        <v>0</v>
      </c>
      <c r="G2772" s="156"/>
      <c r="H2772" s="181" t="s">
        <v>1796</v>
      </c>
      <c r="I2772" s="181"/>
      <c r="J2772" s="146">
        <v>2707.82</v>
      </c>
    </row>
    <row r="2773" spans="1:10" x14ac:dyDescent="0.25">
      <c r="A2773" s="182" t="s">
        <v>2880</v>
      </c>
      <c r="B2773" s="182"/>
      <c r="C2773" s="182"/>
      <c r="D2773" s="182"/>
      <c r="E2773" s="182"/>
      <c r="F2773" s="182"/>
      <c r="G2773" s="182"/>
      <c r="H2773" s="182"/>
      <c r="I2773" s="182"/>
      <c r="J2773" s="182"/>
    </row>
    <row r="2774" spans="1:10" ht="13.5" thickBot="1" x14ac:dyDescent="0.3">
      <c r="A2774" s="183" t="s">
        <v>2906</v>
      </c>
      <c r="B2774" s="183"/>
      <c r="C2774" s="183"/>
      <c r="D2774" s="183"/>
      <c r="E2774" s="183"/>
      <c r="F2774" s="183"/>
      <c r="G2774" s="183"/>
      <c r="H2774" s="183"/>
      <c r="I2774" s="183"/>
      <c r="J2774" s="183"/>
    </row>
    <row r="2775" spans="1:10" ht="13.5" thickTop="1" x14ac:dyDescent="0.25">
      <c r="A2775" s="147"/>
      <c r="B2775" s="147"/>
      <c r="C2775" s="147"/>
      <c r="D2775" s="147"/>
      <c r="E2775" s="147"/>
      <c r="F2775" s="147"/>
      <c r="G2775" s="147"/>
      <c r="H2775" s="147"/>
      <c r="I2775" s="147"/>
      <c r="J2775" s="147"/>
    </row>
    <row r="2776" spans="1:10" x14ac:dyDescent="0.25">
      <c r="A2776" s="157" t="s">
        <v>2786</v>
      </c>
      <c r="B2776" s="152" t="s">
        <v>1775</v>
      </c>
      <c r="C2776" s="157" t="s">
        <v>1776</v>
      </c>
      <c r="D2776" s="157" t="s">
        <v>1777</v>
      </c>
      <c r="E2776" s="186" t="s">
        <v>1778</v>
      </c>
      <c r="F2776" s="186"/>
      <c r="G2776" s="153" t="s">
        <v>1779</v>
      </c>
      <c r="H2776" s="152" t="s">
        <v>1780</v>
      </c>
      <c r="I2776" s="152" t="s">
        <v>1781</v>
      </c>
      <c r="J2776" s="152" t="s">
        <v>89</v>
      </c>
    </row>
    <row r="2777" spans="1:10" ht="38.25" x14ac:dyDescent="0.25">
      <c r="A2777" s="158" t="s">
        <v>1461</v>
      </c>
      <c r="B2777" s="138" t="s">
        <v>1228</v>
      </c>
      <c r="C2777" s="158" t="s">
        <v>737</v>
      </c>
      <c r="D2777" s="158" t="s">
        <v>757</v>
      </c>
      <c r="E2777" s="187">
        <v>7</v>
      </c>
      <c r="F2777" s="187"/>
      <c r="G2777" s="139" t="s">
        <v>953</v>
      </c>
      <c r="H2777" s="140">
        <v>1</v>
      </c>
      <c r="I2777" s="141">
        <v>195.94</v>
      </c>
      <c r="J2777" s="141">
        <v>195.94</v>
      </c>
    </row>
    <row r="2778" spans="1:10" ht="25.5" x14ac:dyDescent="0.25">
      <c r="A2778" s="155" t="s">
        <v>950</v>
      </c>
      <c r="B2778" s="148" t="s">
        <v>2787</v>
      </c>
      <c r="C2778" s="155" t="s">
        <v>737</v>
      </c>
      <c r="D2778" s="155" t="s">
        <v>954</v>
      </c>
      <c r="E2778" s="185" t="s">
        <v>1808</v>
      </c>
      <c r="F2778" s="185"/>
      <c r="G2778" s="149" t="s">
        <v>218</v>
      </c>
      <c r="H2778" s="150">
        <v>1</v>
      </c>
      <c r="I2778" s="151">
        <v>142.53</v>
      </c>
      <c r="J2778" s="151">
        <v>142.53</v>
      </c>
    </row>
    <row r="2779" spans="1:10" ht="25.5" x14ac:dyDescent="0.25">
      <c r="A2779" s="155" t="s">
        <v>950</v>
      </c>
      <c r="B2779" s="148" t="s">
        <v>2789</v>
      </c>
      <c r="C2779" s="155" t="s">
        <v>737</v>
      </c>
      <c r="D2779" s="155" t="s">
        <v>955</v>
      </c>
      <c r="E2779" s="185" t="s">
        <v>2575</v>
      </c>
      <c r="F2779" s="185"/>
      <c r="G2779" s="149" t="s">
        <v>956</v>
      </c>
      <c r="H2779" s="150">
        <v>1.8</v>
      </c>
      <c r="I2779" s="151">
        <v>11.17</v>
      </c>
      <c r="J2779" s="151">
        <v>20.100000000000001</v>
      </c>
    </row>
    <row r="2780" spans="1:10" ht="25.5" x14ac:dyDescent="0.25">
      <c r="A2780" s="155" t="s">
        <v>950</v>
      </c>
      <c r="B2780" s="148" t="s">
        <v>2788</v>
      </c>
      <c r="C2780" s="155" t="s">
        <v>737</v>
      </c>
      <c r="D2780" s="155" t="s">
        <v>538</v>
      </c>
      <c r="E2780" s="185" t="s">
        <v>2575</v>
      </c>
      <c r="F2780" s="185"/>
      <c r="G2780" s="149" t="s">
        <v>956</v>
      </c>
      <c r="H2780" s="150">
        <v>1.8</v>
      </c>
      <c r="I2780" s="151">
        <v>18.510000000000002</v>
      </c>
      <c r="J2780" s="151">
        <v>33.31</v>
      </c>
    </row>
    <row r="2781" spans="1:10" x14ac:dyDescent="0.25">
      <c r="A2781" s="156"/>
      <c r="B2781" s="156"/>
      <c r="C2781" s="156"/>
      <c r="D2781" s="156"/>
      <c r="E2781" s="156" t="s">
        <v>1792</v>
      </c>
      <c r="F2781" s="146">
        <v>53.41</v>
      </c>
      <c r="G2781" s="156" t="s">
        <v>1793</v>
      </c>
      <c r="H2781" s="146">
        <v>0</v>
      </c>
      <c r="I2781" s="156" t="s">
        <v>1794</v>
      </c>
      <c r="J2781" s="146">
        <v>53.41</v>
      </c>
    </row>
    <row r="2782" spans="1:10" ht="13.5" thickBot="1" x14ac:dyDescent="0.3">
      <c r="A2782" s="156"/>
      <c r="B2782" s="156"/>
      <c r="C2782" s="156"/>
      <c r="D2782" s="156"/>
      <c r="E2782" s="156" t="s">
        <v>1795</v>
      </c>
      <c r="F2782" s="146">
        <v>0</v>
      </c>
      <c r="G2782" s="156"/>
      <c r="H2782" s="181" t="s">
        <v>1796</v>
      </c>
      <c r="I2782" s="181"/>
      <c r="J2782" s="146">
        <v>195.94</v>
      </c>
    </row>
    <row r="2783" spans="1:10" ht="13.5" thickTop="1" x14ac:dyDescent="0.25">
      <c r="A2783" s="147"/>
      <c r="B2783" s="147"/>
      <c r="C2783" s="147"/>
      <c r="D2783" s="147"/>
      <c r="E2783" s="147"/>
      <c r="F2783" s="147"/>
      <c r="G2783" s="147"/>
      <c r="H2783" s="147"/>
      <c r="I2783" s="147"/>
      <c r="J2783" s="147"/>
    </row>
    <row r="2784" spans="1:10" x14ac:dyDescent="0.25">
      <c r="A2784" s="157" t="s">
        <v>2790</v>
      </c>
      <c r="B2784" s="152" t="s">
        <v>1775</v>
      </c>
      <c r="C2784" s="157" t="s">
        <v>1776</v>
      </c>
      <c r="D2784" s="157" t="s">
        <v>1777</v>
      </c>
      <c r="E2784" s="186" t="s">
        <v>1778</v>
      </c>
      <c r="F2784" s="186"/>
      <c r="G2784" s="153" t="s">
        <v>1779</v>
      </c>
      <c r="H2784" s="152" t="s">
        <v>1780</v>
      </c>
      <c r="I2784" s="152" t="s">
        <v>1781</v>
      </c>
      <c r="J2784" s="152" t="s">
        <v>89</v>
      </c>
    </row>
    <row r="2785" spans="1:10" ht="25.5" x14ac:dyDescent="0.25">
      <c r="A2785" s="158" t="s">
        <v>1461</v>
      </c>
      <c r="B2785" s="138" t="s">
        <v>1229</v>
      </c>
      <c r="C2785" s="158" t="s">
        <v>220</v>
      </c>
      <c r="D2785" s="158" t="s">
        <v>957</v>
      </c>
      <c r="E2785" s="187" t="s">
        <v>2791</v>
      </c>
      <c r="F2785" s="187"/>
      <c r="G2785" s="139" t="s">
        <v>218</v>
      </c>
      <c r="H2785" s="140">
        <v>1</v>
      </c>
      <c r="I2785" s="141">
        <v>86.11</v>
      </c>
      <c r="J2785" s="141">
        <v>86.11</v>
      </c>
    </row>
    <row r="2786" spans="1:10" ht="25.5" x14ac:dyDescent="0.25">
      <c r="A2786" s="154" t="s">
        <v>949</v>
      </c>
      <c r="B2786" s="142" t="s">
        <v>2792</v>
      </c>
      <c r="C2786" s="154" t="s">
        <v>220</v>
      </c>
      <c r="D2786" s="154" t="s">
        <v>958</v>
      </c>
      <c r="E2786" s="188" t="s">
        <v>2793</v>
      </c>
      <c r="F2786" s="188"/>
      <c r="G2786" s="143" t="s">
        <v>956</v>
      </c>
      <c r="H2786" s="144">
        <v>0.4</v>
      </c>
      <c r="I2786" s="145">
        <v>3.57</v>
      </c>
      <c r="J2786" s="145">
        <v>1.42</v>
      </c>
    </row>
    <row r="2787" spans="1:10" ht="25.5" x14ac:dyDescent="0.25">
      <c r="A2787" s="154" t="s">
        <v>949</v>
      </c>
      <c r="B2787" s="142" t="s">
        <v>2794</v>
      </c>
      <c r="C2787" s="154" t="s">
        <v>220</v>
      </c>
      <c r="D2787" s="154" t="s">
        <v>959</v>
      </c>
      <c r="E2787" s="188" t="s">
        <v>2793</v>
      </c>
      <c r="F2787" s="188"/>
      <c r="G2787" s="143" t="s">
        <v>956</v>
      </c>
      <c r="H2787" s="144">
        <v>0.4</v>
      </c>
      <c r="I2787" s="145">
        <v>3.45</v>
      </c>
      <c r="J2787" s="145">
        <v>1.38</v>
      </c>
    </row>
    <row r="2788" spans="1:10" ht="25.5" x14ac:dyDescent="0.25">
      <c r="A2788" s="155" t="s">
        <v>950</v>
      </c>
      <c r="B2788" s="148" t="s">
        <v>2795</v>
      </c>
      <c r="C2788" s="155" t="s">
        <v>220</v>
      </c>
      <c r="D2788" s="155" t="s">
        <v>957</v>
      </c>
      <c r="E2788" s="185" t="s">
        <v>1808</v>
      </c>
      <c r="F2788" s="185"/>
      <c r="G2788" s="149" t="s">
        <v>218</v>
      </c>
      <c r="H2788" s="150">
        <v>1</v>
      </c>
      <c r="I2788" s="151">
        <v>71.989999999999995</v>
      </c>
      <c r="J2788" s="151">
        <v>71.989999999999995</v>
      </c>
    </row>
    <row r="2789" spans="1:10" x14ac:dyDescent="0.25">
      <c r="A2789" s="155" t="s">
        <v>950</v>
      </c>
      <c r="B2789" s="148" t="s">
        <v>2796</v>
      </c>
      <c r="C2789" s="155" t="s">
        <v>8</v>
      </c>
      <c r="D2789" s="155" t="s">
        <v>538</v>
      </c>
      <c r="E2789" s="185" t="s">
        <v>2575</v>
      </c>
      <c r="F2789" s="185"/>
      <c r="G2789" s="149" t="s">
        <v>65</v>
      </c>
      <c r="H2789" s="150">
        <v>0.4</v>
      </c>
      <c r="I2789" s="151">
        <v>16.46</v>
      </c>
      <c r="J2789" s="151">
        <v>6.58</v>
      </c>
    </row>
    <row r="2790" spans="1:10" x14ac:dyDescent="0.25">
      <c r="A2790" s="155" t="s">
        <v>950</v>
      </c>
      <c r="B2790" s="148" t="s">
        <v>2797</v>
      </c>
      <c r="C2790" s="155" t="s">
        <v>8</v>
      </c>
      <c r="D2790" s="155" t="s">
        <v>618</v>
      </c>
      <c r="E2790" s="185" t="s">
        <v>2575</v>
      </c>
      <c r="F2790" s="185"/>
      <c r="G2790" s="149" t="s">
        <v>65</v>
      </c>
      <c r="H2790" s="150">
        <v>0.4</v>
      </c>
      <c r="I2790" s="151">
        <v>11.85</v>
      </c>
      <c r="J2790" s="151">
        <v>4.74</v>
      </c>
    </row>
    <row r="2791" spans="1:10" x14ac:dyDescent="0.25">
      <c r="A2791" s="156"/>
      <c r="B2791" s="156"/>
      <c r="C2791" s="156"/>
      <c r="D2791" s="156"/>
      <c r="E2791" s="156" t="s">
        <v>1792</v>
      </c>
      <c r="F2791" s="146">
        <v>11.32</v>
      </c>
      <c r="G2791" s="156" t="s">
        <v>1793</v>
      </c>
      <c r="H2791" s="146">
        <v>0</v>
      </c>
      <c r="I2791" s="156" t="s">
        <v>1794</v>
      </c>
      <c r="J2791" s="146">
        <v>11.32</v>
      </c>
    </row>
    <row r="2792" spans="1:10" ht="13.5" thickBot="1" x14ac:dyDescent="0.3">
      <c r="A2792" s="156"/>
      <c r="B2792" s="156"/>
      <c r="C2792" s="156"/>
      <c r="D2792" s="156"/>
      <c r="E2792" s="156" t="s">
        <v>1795</v>
      </c>
      <c r="F2792" s="146">
        <v>0</v>
      </c>
      <c r="G2792" s="156"/>
      <c r="H2792" s="181" t="s">
        <v>1796</v>
      </c>
      <c r="I2792" s="181"/>
      <c r="J2792" s="146">
        <v>86.11</v>
      </c>
    </row>
    <row r="2793" spans="1:10" ht="13.5" thickTop="1" x14ac:dyDescent="0.25">
      <c r="A2793" s="147"/>
      <c r="B2793" s="147"/>
      <c r="C2793" s="147"/>
      <c r="D2793" s="147"/>
      <c r="E2793" s="147"/>
      <c r="F2793" s="147"/>
      <c r="G2793" s="147"/>
      <c r="H2793" s="147"/>
      <c r="I2793" s="147"/>
      <c r="J2793" s="147"/>
    </row>
    <row r="2794" spans="1:10" x14ac:dyDescent="0.25">
      <c r="A2794" s="157" t="s">
        <v>2798</v>
      </c>
      <c r="B2794" s="152" t="s">
        <v>1775</v>
      </c>
      <c r="C2794" s="157" t="s">
        <v>1776</v>
      </c>
      <c r="D2794" s="157" t="s">
        <v>1777</v>
      </c>
      <c r="E2794" s="186" t="s">
        <v>1778</v>
      </c>
      <c r="F2794" s="186"/>
      <c r="G2794" s="153" t="s">
        <v>1779</v>
      </c>
      <c r="H2794" s="152" t="s">
        <v>1780</v>
      </c>
      <c r="I2794" s="152" t="s">
        <v>1781</v>
      </c>
      <c r="J2794" s="152" t="s">
        <v>89</v>
      </c>
    </row>
    <row r="2795" spans="1:10" ht="63.75" x14ac:dyDescent="0.25">
      <c r="A2795" s="158" t="s">
        <v>1461</v>
      </c>
      <c r="B2795" s="138" t="s">
        <v>1300</v>
      </c>
      <c r="C2795" s="158" t="s">
        <v>8</v>
      </c>
      <c r="D2795" s="158" t="s">
        <v>294</v>
      </c>
      <c r="E2795" s="187" t="s">
        <v>1844</v>
      </c>
      <c r="F2795" s="187"/>
      <c r="G2795" s="139" t="s">
        <v>12</v>
      </c>
      <c r="H2795" s="140">
        <v>1</v>
      </c>
      <c r="I2795" s="141">
        <v>8.44</v>
      </c>
      <c r="J2795" s="141">
        <v>8.44</v>
      </c>
    </row>
    <row r="2796" spans="1:10" ht="25.5" x14ac:dyDescent="0.25">
      <c r="A2796" s="154" t="s">
        <v>949</v>
      </c>
      <c r="B2796" s="142" t="s">
        <v>1935</v>
      </c>
      <c r="C2796" s="154" t="s">
        <v>8</v>
      </c>
      <c r="D2796" s="154" t="s">
        <v>195</v>
      </c>
      <c r="E2796" s="188" t="s">
        <v>1784</v>
      </c>
      <c r="F2796" s="188"/>
      <c r="G2796" s="143" t="s">
        <v>65</v>
      </c>
      <c r="H2796" s="144">
        <v>0.13100000000000001</v>
      </c>
      <c r="I2796" s="145">
        <v>21.87</v>
      </c>
      <c r="J2796" s="145">
        <v>2.86</v>
      </c>
    </row>
    <row r="2797" spans="1:10" ht="25.5" x14ac:dyDescent="0.25">
      <c r="A2797" s="154" t="s">
        <v>949</v>
      </c>
      <c r="B2797" s="142" t="s">
        <v>1967</v>
      </c>
      <c r="C2797" s="154" t="s">
        <v>8</v>
      </c>
      <c r="D2797" s="154" t="s">
        <v>194</v>
      </c>
      <c r="E2797" s="188" t="s">
        <v>1784</v>
      </c>
      <c r="F2797" s="188"/>
      <c r="G2797" s="143" t="s">
        <v>65</v>
      </c>
      <c r="H2797" s="144">
        <v>0.13100000000000001</v>
      </c>
      <c r="I2797" s="145">
        <v>16.84</v>
      </c>
      <c r="J2797" s="145">
        <v>2.2000000000000002</v>
      </c>
    </row>
    <row r="2798" spans="1:10" ht="38.25" x14ac:dyDescent="0.25">
      <c r="A2798" s="155" t="s">
        <v>950</v>
      </c>
      <c r="B2798" s="148" t="s">
        <v>2194</v>
      </c>
      <c r="C2798" s="155" t="s">
        <v>8</v>
      </c>
      <c r="D2798" s="155" t="s">
        <v>490</v>
      </c>
      <c r="E2798" s="185" t="s">
        <v>1808</v>
      </c>
      <c r="F2798" s="185"/>
      <c r="G2798" s="149" t="s">
        <v>43</v>
      </c>
      <c r="H2798" s="150">
        <v>2.3E-3</v>
      </c>
      <c r="I2798" s="151">
        <v>20</v>
      </c>
      <c r="J2798" s="151">
        <v>0.04</v>
      </c>
    </row>
    <row r="2799" spans="1:10" ht="63.75" x14ac:dyDescent="0.25">
      <c r="A2799" s="155" t="s">
        <v>950</v>
      </c>
      <c r="B2799" s="148" t="s">
        <v>2428</v>
      </c>
      <c r="C2799" s="155" t="s">
        <v>8</v>
      </c>
      <c r="D2799" s="155" t="s">
        <v>547</v>
      </c>
      <c r="E2799" s="185" t="s">
        <v>1808</v>
      </c>
      <c r="F2799" s="185"/>
      <c r="G2799" s="149" t="s">
        <v>12</v>
      </c>
      <c r="H2799" s="150">
        <v>1.1000000000000001</v>
      </c>
      <c r="I2799" s="151">
        <v>3.04</v>
      </c>
      <c r="J2799" s="151">
        <v>3.34</v>
      </c>
    </row>
    <row r="2800" spans="1:10" x14ac:dyDescent="0.25">
      <c r="A2800" s="156"/>
      <c r="B2800" s="156"/>
      <c r="C2800" s="156"/>
      <c r="D2800" s="156"/>
      <c r="E2800" s="156" t="s">
        <v>1792</v>
      </c>
      <c r="F2800" s="146">
        <v>3.78</v>
      </c>
      <c r="G2800" s="156" t="s">
        <v>1793</v>
      </c>
      <c r="H2800" s="146">
        <v>0</v>
      </c>
      <c r="I2800" s="156" t="s">
        <v>1794</v>
      </c>
      <c r="J2800" s="146">
        <v>3.78</v>
      </c>
    </row>
    <row r="2801" spans="1:10" ht="13.5" thickBot="1" x14ac:dyDescent="0.3">
      <c r="A2801" s="156"/>
      <c r="B2801" s="156"/>
      <c r="C2801" s="156"/>
      <c r="D2801" s="156"/>
      <c r="E2801" s="156" t="s">
        <v>1795</v>
      </c>
      <c r="F2801" s="146">
        <v>0</v>
      </c>
      <c r="G2801" s="156"/>
      <c r="H2801" s="181" t="s">
        <v>1796</v>
      </c>
      <c r="I2801" s="181"/>
      <c r="J2801" s="146">
        <v>8.44</v>
      </c>
    </row>
    <row r="2802" spans="1:10" ht="13.5" thickTop="1" x14ac:dyDescent="0.25">
      <c r="A2802" s="147"/>
      <c r="B2802" s="147"/>
      <c r="C2802" s="147"/>
      <c r="D2802" s="147"/>
      <c r="E2802" s="147"/>
      <c r="F2802" s="147"/>
      <c r="G2802" s="147"/>
      <c r="H2802" s="147"/>
      <c r="I2802" s="147"/>
      <c r="J2802" s="147"/>
    </row>
    <row r="2803" spans="1:10" x14ac:dyDescent="0.25">
      <c r="A2803" s="157" t="s">
        <v>2799</v>
      </c>
      <c r="B2803" s="152" t="s">
        <v>1775</v>
      </c>
      <c r="C2803" s="157" t="s">
        <v>1776</v>
      </c>
      <c r="D2803" s="157" t="s">
        <v>1777</v>
      </c>
      <c r="E2803" s="186" t="s">
        <v>1778</v>
      </c>
      <c r="F2803" s="186"/>
      <c r="G2803" s="153" t="s">
        <v>1779</v>
      </c>
      <c r="H2803" s="152" t="s">
        <v>1780</v>
      </c>
      <c r="I2803" s="152" t="s">
        <v>1781</v>
      </c>
      <c r="J2803" s="152" t="s">
        <v>89</v>
      </c>
    </row>
    <row r="2804" spans="1:10" ht="25.5" x14ac:dyDescent="0.25">
      <c r="A2804" s="158" t="s">
        <v>1461</v>
      </c>
      <c r="B2804" s="138" t="s">
        <v>1284</v>
      </c>
      <c r="C2804" s="158" t="s">
        <v>220</v>
      </c>
      <c r="D2804" s="158" t="s">
        <v>1057</v>
      </c>
      <c r="E2804" s="187" t="s">
        <v>2800</v>
      </c>
      <c r="F2804" s="187"/>
      <c r="G2804" s="139" t="s">
        <v>218</v>
      </c>
      <c r="H2804" s="140">
        <v>1</v>
      </c>
      <c r="I2804" s="141">
        <v>2271.19</v>
      </c>
      <c r="J2804" s="141">
        <v>2271.19</v>
      </c>
    </row>
    <row r="2805" spans="1:10" ht="25.5" x14ac:dyDescent="0.25">
      <c r="A2805" s="154" t="s">
        <v>949</v>
      </c>
      <c r="B2805" s="142" t="s">
        <v>2792</v>
      </c>
      <c r="C2805" s="154" t="s">
        <v>220</v>
      </c>
      <c r="D2805" s="154" t="s">
        <v>958</v>
      </c>
      <c r="E2805" s="188" t="s">
        <v>2793</v>
      </c>
      <c r="F2805" s="188"/>
      <c r="G2805" s="143" t="s">
        <v>956</v>
      </c>
      <c r="H2805" s="144">
        <v>0.6</v>
      </c>
      <c r="I2805" s="145">
        <v>3.57</v>
      </c>
      <c r="J2805" s="145">
        <v>2.14</v>
      </c>
    </row>
    <row r="2806" spans="1:10" ht="25.5" x14ac:dyDescent="0.25">
      <c r="A2806" s="154" t="s">
        <v>949</v>
      </c>
      <c r="B2806" s="142" t="s">
        <v>2794</v>
      </c>
      <c r="C2806" s="154" t="s">
        <v>220</v>
      </c>
      <c r="D2806" s="154" t="s">
        <v>959</v>
      </c>
      <c r="E2806" s="188" t="s">
        <v>2793</v>
      </c>
      <c r="F2806" s="188"/>
      <c r="G2806" s="143" t="s">
        <v>956</v>
      </c>
      <c r="H2806" s="144">
        <v>0.6</v>
      </c>
      <c r="I2806" s="145">
        <v>3.45</v>
      </c>
      <c r="J2806" s="145">
        <v>2.0699999999999998</v>
      </c>
    </row>
    <row r="2807" spans="1:10" ht="25.5" x14ac:dyDescent="0.25">
      <c r="A2807" s="155" t="s">
        <v>950</v>
      </c>
      <c r="B2807" s="148" t="s">
        <v>2629</v>
      </c>
      <c r="C2807" s="155" t="s">
        <v>220</v>
      </c>
      <c r="D2807" s="155" t="s">
        <v>1057</v>
      </c>
      <c r="E2807" s="185" t="s">
        <v>1808</v>
      </c>
      <c r="F2807" s="185"/>
      <c r="G2807" s="149" t="s">
        <v>218</v>
      </c>
      <c r="H2807" s="150">
        <v>1</v>
      </c>
      <c r="I2807" s="151">
        <v>2250</v>
      </c>
      <c r="J2807" s="151">
        <v>2250</v>
      </c>
    </row>
    <row r="2808" spans="1:10" x14ac:dyDescent="0.25">
      <c r="A2808" s="155" t="s">
        <v>950</v>
      </c>
      <c r="B2808" s="148" t="s">
        <v>2796</v>
      </c>
      <c r="C2808" s="155" t="s">
        <v>8</v>
      </c>
      <c r="D2808" s="155" t="s">
        <v>538</v>
      </c>
      <c r="E2808" s="185" t="s">
        <v>2575</v>
      </c>
      <c r="F2808" s="185"/>
      <c r="G2808" s="149" t="s">
        <v>65</v>
      </c>
      <c r="H2808" s="150">
        <v>0.6</v>
      </c>
      <c r="I2808" s="151">
        <v>16.46</v>
      </c>
      <c r="J2808" s="151">
        <v>9.8699999999999992</v>
      </c>
    </row>
    <row r="2809" spans="1:10" x14ac:dyDescent="0.25">
      <c r="A2809" s="155" t="s">
        <v>950</v>
      </c>
      <c r="B2809" s="148" t="s">
        <v>2797</v>
      </c>
      <c r="C2809" s="155" t="s">
        <v>8</v>
      </c>
      <c r="D2809" s="155" t="s">
        <v>618</v>
      </c>
      <c r="E2809" s="185" t="s">
        <v>2575</v>
      </c>
      <c r="F2809" s="185"/>
      <c r="G2809" s="149" t="s">
        <v>65</v>
      </c>
      <c r="H2809" s="150">
        <v>0.6</v>
      </c>
      <c r="I2809" s="151">
        <v>11.85</v>
      </c>
      <c r="J2809" s="151">
        <v>7.11</v>
      </c>
    </row>
    <row r="2810" spans="1:10" x14ac:dyDescent="0.25">
      <c r="A2810" s="156"/>
      <c r="B2810" s="156"/>
      <c r="C2810" s="156"/>
      <c r="D2810" s="156"/>
      <c r="E2810" s="156" t="s">
        <v>1792</v>
      </c>
      <c r="F2810" s="146">
        <v>16.98</v>
      </c>
      <c r="G2810" s="156" t="s">
        <v>1793</v>
      </c>
      <c r="H2810" s="146">
        <v>0</v>
      </c>
      <c r="I2810" s="156" t="s">
        <v>1794</v>
      </c>
      <c r="J2810" s="146">
        <v>16.98</v>
      </c>
    </row>
    <row r="2811" spans="1:10" ht="13.5" thickBot="1" x14ac:dyDescent="0.3">
      <c r="A2811" s="156"/>
      <c r="B2811" s="156"/>
      <c r="C2811" s="156"/>
      <c r="D2811" s="156"/>
      <c r="E2811" s="156" t="s">
        <v>1795</v>
      </c>
      <c r="F2811" s="146">
        <v>0</v>
      </c>
      <c r="G2811" s="156"/>
      <c r="H2811" s="181" t="s">
        <v>1796</v>
      </c>
      <c r="I2811" s="181"/>
      <c r="J2811" s="146">
        <v>2271.19</v>
      </c>
    </row>
    <row r="2812" spans="1:10" ht="13.5" thickTop="1" x14ac:dyDescent="0.25">
      <c r="A2812" s="147"/>
      <c r="B2812" s="147"/>
      <c r="C2812" s="147"/>
      <c r="D2812" s="147"/>
      <c r="E2812" s="147"/>
      <c r="F2812" s="147"/>
      <c r="G2812" s="147"/>
      <c r="H2812" s="147"/>
      <c r="I2812" s="147"/>
      <c r="J2812" s="147"/>
    </row>
    <row r="2813" spans="1:10" x14ac:dyDescent="0.25">
      <c r="A2813" s="157" t="s">
        <v>2801</v>
      </c>
      <c r="B2813" s="152" t="s">
        <v>1775</v>
      </c>
      <c r="C2813" s="157" t="s">
        <v>1776</v>
      </c>
      <c r="D2813" s="157" t="s">
        <v>1777</v>
      </c>
      <c r="E2813" s="186" t="s">
        <v>1778</v>
      </c>
      <c r="F2813" s="186"/>
      <c r="G2813" s="153" t="s">
        <v>1779</v>
      </c>
      <c r="H2813" s="152" t="s">
        <v>1780</v>
      </c>
      <c r="I2813" s="152" t="s">
        <v>1781</v>
      </c>
      <c r="J2813" s="152" t="s">
        <v>89</v>
      </c>
    </row>
    <row r="2814" spans="1:10" ht="25.5" x14ac:dyDescent="0.25">
      <c r="A2814" s="158" t="s">
        <v>1461</v>
      </c>
      <c r="B2814" s="138" t="s">
        <v>1301</v>
      </c>
      <c r="C2814" s="158" t="s">
        <v>220</v>
      </c>
      <c r="D2814" s="158" t="s">
        <v>966</v>
      </c>
      <c r="E2814" s="187" t="s">
        <v>2800</v>
      </c>
      <c r="F2814" s="187"/>
      <c r="G2814" s="139" t="s">
        <v>218</v>
      </c>
      <c r="H2814" s="140">
        <v>1</v>
      </c>
      <c r="I2814" s="141">
        <v>1684.65</v>
      </c>
      <c r="J2814" s="141">
        <v>1684.65</v>
      </c>
    </row>
    <row r="2815" spans="1:10" ht="25.5" x14ac:dyDescent="0.25">
      <c r="A2815" s="154" t="s">
        <v>949</v>
      </c>
      <c r="B2815" s="142" t="s">
        <v>2792</v>
      </c>
      <c r="C2815" s="154" t="s">
        <v>220</v>
      </c>
      <c r="D2815" s="154" t="s">
        <v>958</v>
      </c>
      <c r="E2815" s="188" t="s">
        <v>2793</v>
      </c>
      <c r="F2815" s="188"/>
      <c r="G2815" s="143" t="s">
        <v>956</v>
      </c>
      <c r="H2815" s="144">
        <v>0.6</v>
      </c>
      <c r="I2815" s="145">
        <v>3.57</v>
      </c>
      <c r="J2815" s="145">
        <v>2.14</v>
      </c>
    </row>
    <row r="2816" spans="1:10" ht="25.5" x14ac:dyDescent="0.25">
      <c r="A2816" s="154" t="s">
        <v>949</v>
      </c>
      <c r="B2816" s="142" t="s">
        <v>2794</v>
      </c>
      <c r="C2816" s="154" t="s">
        <v>220</v>
      </c>
      <c r="D2816" s="154" t="s">
        <v>959</v>
      </c>
      <c r="E2816" s="188" t="s">
        <v>2793</v>
      </c>
      <c r="F2816" s="188"/>
      <c r="G2816" s="143" t="s">
        <v>956</v>
      </c>
      <c r="H2816" s="144">
        <v>0.6</v>
      </c>
      <c r="I2816" s="145">
        <v>3.45</v>
      </c>
      <c r="J2816" s="145">
        <v>2.0699999999999998</v>
      </c>
    </row>
    <row r="2817" spans="1:10" ht="25.5" x14ac:dyDescent="0.25">
      <c r="A2817" s="155" t="s">
        <v>950</v>
      </c>
      <c r="B2817" s="148" t="s">
        <v>2802</v>
      </c>
      <c r="C2817" s="155" t="s">
        <v>220</v>
      </c>
      <c r="D2817" s="155" t="s">
        <v>966</v>
      </c>
      <c r="E2817" s="185" t="s">
        <v>1808</v>
      </c>
      <c r="F2817" s="185"/>
      <c r="G2817" s="149" t="s">
        <v>218</v>
      </c>
      <c r="H2817" s="150">
        <v>1</v>
      </c>
      <c r="I2817" s="151">
        <v>1663.46</v>
      </c>
      <c r="J2817" s="151">
        <v>1663.46</v>
      </c>
    </row>
    <row r="2818" spans="1:10" x14ac:dyDescent="0.25">
      <c r="A2818" s="155" t="s">
        <v>950</v>
      </c>
      <c r="B2818" s="148" t="s">
        <v>2796</v>
      </c>
      <c r="C2818" s="155" t="s">
        <v>8</v>
      </c>
      <c r="D2818" s="155" t="s">
        <v>538</v>
      </c>
      <c r="E2818" s="185" t="s">
        <v>2575</v>
      </c>
      <c r="F2818" s="185"/>
      <c r="G2818" s="149" t="s">
        <v>65</v>
      </c>
      <c r="H2818" s="150">
        <v>0.6</v>
      </c>
      <c r="I2818" s="151">
        <v>16.46</v>
      </c>
      <c r="J2818" s="151">
        <v>9.8699999999999992</v>
      </c>
    </row>
    <row r="2819" spans="1:10" x14ac:dyDescent="0.25">
      <c r="A2819" s="155" t="s">
        <v>950</v>
      </c>
      <c r="B2819" s="148" t="s">
        <v>2797</v>
      </c>
      <c r="C2819" s="155" t="s">
        <v>8</v>
      </c>
      <c r="D2819" s="155" t="s">
        <v>618</v>
      </c>
      <c r="E2819" s="185" t="s">
        <v>2575</v>
      </c>
      <c r="F2819" s="185"/>
      <c r="G2819" s="149" t="s">
        <v>65</v>
      </c>
      <c r="H2819" s="150">
        <v>0.6</v>
      </c>
      <c r="I2819" s="151">
        <v>11.85</v>
      </c>
      <c r="J2819" s="151">
        <v>7.11</v>
      </c>
    </row>
    <row r="2820" spans="1:10" x14ac:dyDescent="0.25">
      <c r="A2820" s="156"/>
      <c r="B2820" s="156"/>
      <c r="C2820" s="156"/>
      <c r="D2820" s="156"/>
      <c r="E2820" s="156" t="s">
        <v>1792</v>
      </c>
      <c r="F2820" s="146">
        <v>16.98</v>
      </c>
      <c r="G2820" s="156" t="s">
        <v>1793</v>
      </c>
      <c r="H2820" s="146">
        <v>0</v>
      </c>
      <c r="I2820" s="156" t="s">
        <v>1794</v>
      </c>
      <c r="J2820" s="146">
        <v>16.98</v>
      </c>
    </row>
    <row r="2821" spans="1:10" ht="13.5" thickBot="1" x14ac:dyDescent="0.3">
      <c r="A2821" s="156"/>
      <c r="B2821" s="156"/>
      <c r="C2821" s="156"/>
      <c r="D2821" s="156"/>
      <c r="E2821" s="156" t="s">
        <v>1795</v>
      </c>
      <c r="F2821" s="146">
        <v>0</v>
      </c>
      <c r="G2821" s="156"/>
      <c r="H2821" s="181" t="s">
        <v>1796</v>
      </c>
      <c r="I2821" s="181"/>
      <c r="J2821" s="146">
        <v>1684.65</v>
      </c>
    </row>
    <row r="2822" spans="1:10" ht="13.5" thickTop="1" x14ac:dyDescent="0.25">
      <c r="A2822" s="147"/>
      <c r="B2822" s="147"/>
      <c r="C2822" s="147"/>
      <c r="D2822" s="147"/>
      <c r="E2822" s="147"/>
      <c r="F2822" s="147"/>
      <c r="G2822" s="147"/>
      <c r="H2822" s="147"/>
      <c r="I2822" s="147"/>
      <c r="J2822" s="147"/>
    </row>
    <row r="2823" spans="1:10" x14ac:dyDescent="0.25">
      <c r="A2823" s="157" t="s">
        <v>2803</v>
      </c>
      <c r="B2823" s="152" t="s">
        <v>1775</v>
      </c>
      <c r="C2823" s="157" t="s">
        <v>1776</v>
      </c>
      <c r="D2823" s="157" t="s">
        <v>1777</v>
      </c>
      <c r="E2823" s="186" t="s">
        <v>1778</v>
      </c>
      <c r="F2823" s="186"/>
      <c r="G2823" s="153" t="s">
        <v>1779</v>
      </c>
      <c r="H2823" s="152" t="s">
        <v>1780</v>
      </c>
      <c r="I2823" s="152" t="s">
        <v>1781</v>
      </c>
      <c r="J2823" s="152" t="s">
        <v>89</v>
      </c>
    </row>
    <row r="2824" spans="1:10" x14ac:dyDescent="0.25">
      <c r="A2824" s="158" t="s">
        <v>1461</v>
      </c>
      <c r="B2824" s="138" t="s">
        <v>971</v>
      </c>
      <c r="C2824" s="158" t="s">
        <v>759</v>
      </c>
      <c r="D2824" s="158" t="s">
        <v>972</v>
      </c>
      <c r="E2824" s="187">
        <v>37.119999999999997</v>
      </c>
      <c r="F2824" s="187"/>
      <c r="G2824" s="139" t="s">
        <v>198</v>
      </c>
      <c r="H2824" s="140">
        <v>1</v>
      </c>
      <c r="I2824" s="141">
        <v>31.23</v>
      </c>
      <c r="J2824" s="141">
        <v>31.23</v>
      </c>
    </row>
    <row r="2825" spans="1:10" ht="38.25" x14ac:dyDescent="0.25">
      <c r="A2825" s="155" t="s">
        <v>950</v>
      </c>
      <c r="B2825" s="148" t="s">
        <v>960</v>
      </c>
      <c r="C2825" s="155" t="s">
        <v>759</v>
      </c>
      <c r="D2825" s="155" t="s">
        <v>961</v>
      </c>
      <c r="E2825" s="185" t="s">
        <v>2575</v>
      </c>
      <c r="F2825" s="185"/>
      <c r="G2825" s="149" t="s">
        <v>65</v>
      </c>
      <c r="H2825" s="150">
        <v>0.2</v>
      </c>
      <c r="I2825" s="151">
        <v>25.216799999999999</v>
      </c>
      <c r="J2825" s="151">
        <v>5.04</v>
      </c>
    </row>
    <row r="2826" spans="1:10" ht="38.25" x14ac:dyDescent="0.25">
      <c r="A2826" s="155" t="s">
        <v>950</v>
      </c>
      <c r="B2826" s="148" t="s">
        <v>962</v>
      </c>
      <c r="C2826" s="155" t="s">
        <v>759</v>
      </c>
      <c r="D2826" s="155" t="s">
        <v>963</v>
      </c>
      <c r="E2826" s="185" t="s">
        <v>2575</v>
      </c>
      <c r="F2826" s="185"/>
      <c r="G2826" s="149" t="s">
        <v>65</v>
      </c>
      <c r="H2826" s="150">
        <v>0.2</v>
      </c>
      <c r="I2826" s="151">
        <v>16.735199999999999</v>
      </c>
      <c r="J2826" s="151">
        <v>3.34</v>
      </c>
    </row>
    <row r="2827" spans="1:10" ht="38.25" x14ac:dyDescent="0.25">
      <c r="A2827" s="155" t="s">
        <v>950</v>
      </c>
      <c r="B2827" s="148" t="s">
        <v>973</v>
      </c>
      <c r="C2827" s="155" t="s">
        <v>759</v>
      </c>
      <c r="D2827" s="155" t="s">
        <v>974</v>
      </c>
      <c r="E2827" s="185" t="s">
        <v>1808</v>
      </c>
      <c r="F2827" s="185"/>
      <c r="G2827" s="149" t="s">
        <v>198</v>
      </c>
      <c r="H2827" s="150">
        <v>1</v>
      </c>
      <c r="I2827" s="151">
        <v>22.85</v>
      </c>
      <c r="J2827" s="151">
        <v>22.85</v>
      </c>
    </row>
    <row r="2828" spans="1:10" x14ac:dyDescent="0.25">
      <c r="A2828" s="156"/>
      <c r="B2828" s="156"/>
      <c r="C2828" s="156"/>
      <c r="D2828" s="156"/>
      <c r="E2828" s="156" t="s">
        <v>1792</v>
      </c>
      <c r="F2828" s="146">
        <v>8.3800000000000008</v>
      </c>
      <c r="G2828" s="156" t="s">
        <v>1793</v>
      </c>
      <c r="H2828" s="146">
        <v>0</v>
      </c>
      <c r="I2828" s="156" t="s">
        <v>1794</v>
      </c>
      <c r="J2828" s="146">
        <v>8.3800000000000008</v>
      </c>
    </row>
    <row r="2829" spans="1:10" ht="13.5" thickBot="1" x14ac:dyDescent="0.3">
      <c r="A2829" s="156"/>
      <c r="B2829" s="156"/>
      <c r="C2829" s="156"/>
      <c r="D2829" s="156"/>
      <c r="E2829" s="156" t="s">
        <v>1795</v>
      </c>
      <c r="F2829" s="146">
        <v>0</v>
      </c>
      <c r="G2829" s="156"/>
      <c r="H2829" s="181" t="s">
        <v>1796</v>
      </c>
      <c r="I2829" s="181"/>
      <c r="J2829" s="146">
        <v>31.23</v>
      </c>
    </row>
    <row r="2830" spans="1:10" ht="13.5" thickTop="1" x14ac:dyDescent="0.25">
      <c r="A2830" s="147"/>
      <c r="B2830" s="147"/>
      <c r="C2830" s="147"/>
      <c r="D2830" s="147"/>
      <c r="E2830" s="147"/>
      <c r="F2830" s="147"/>
      <c r="G2830" s="147"/>
      <c r="H2830" s="147"/>
      <c r="I2830" s="147"/>
      <c r="J2830" s="147"/>
    </row>
    <row r="2831" spans="1:10" x14ac:dyDescent="0.25">
      <c r="A2831" s="157" t="s">
        <v>2804</v>
      </c>
      <c r="B2831" s="152" t="s">
        <v>1775</v>
      </c>
      <c r="C2831" s="157" t="s">
        <v>1776</v>
      </c>
      <c r="D2831" s="157" t="s">
        <v>1777</v>
      </c>
      <c r="E2831" s="186" t="s">
        <v>1778</v>
      </c>
      <c r="F2831" s="186"/>
      <c r="G2831" s="153" t="s">
        <v>1779</v>
      </c>
      <c r="H2831" s="152" t="s">
        <v>1780</v>
      </c>
      <c r="I2831" s="152" t="s">
        <v>1781</v>
      </c>
      <c r="J2831" s="152" t="s">
        <v>89</v>
      </c>
    </row>
    <row r="2832" spans="1:10" ht="25.5" x14ac:dyDescent="0.25">
      <c r="A2832" s="158" t="s">
        <v>1461</v>
      </c>
      <c r="B2832" s="138" t="s">
        <v>1287</v>
      </c>
      <c r="C2832" s="158" t="s">
        <v>220</v>
      </c>
      <c r="D2832" s="158" t="s">
        <v>975</v>
      </c>
      <c r="E2832" s="187" t="s">
        <v>2800</v>
      </c>
      <c r="F2832" s="187"/>
      <c r="G2832" s="139" t="s">
        <v>218</v>
      </c>
      <c r="H2832" s="140">
        <v>1</v>
      </c>
      <c r="I2832" s="141">
        <v>63.48</v>
      </c>
      <c r="J2832" s="141">
        <v>63.48</v>
      </c>
    </row>
    <row r="2833" spans="1:10" ht="25.5" x14ac:dyDescent="0.25">
      <c r="A2833" s="154" t="s">
        <v>949</v>
      </c>
      <c r="B2833" s="142" t="s">
        <v>2792</v>
      </c>
      <c r="C2833" s="154" t="s">
        <v>220</v>
      </c>
      <c r="D2833" s="154" t="s">
        <v>958</v>
      </c>
      <c r="E2833" s="188" t="s">
        <v>2793</v>
      </c>
      <c r="F2833" s="188"/>
      <c r="G2833" s="143" t="s">
        <v>956</v>
      </c>
      <c r="H2833" s="144">
        <v>0.3</v>
      </c>
      <c r="I2833" s="145">
        <v>3.57</v>
      </c>
      <c r="J2833" s="145">
        <v>1.07</v>
      </c>
    </row>
    <row r="2834" spans="1:10" ht="25.5" x14ac:dyDescent="0.25">
      <c r="A2834" s="154" t="s">
        <v>949</v>
      </c>
      <c r="B2834" s="142" t="s">
        <v>2794</v>
      </c>
      <c r="C2834" s="154" t="s">
        <v>220</v>
      </c>
      <c r="D2834" s="154" t="s">
        <v>959</v>
      </c>
      <c r="E2834" s="188" t="s">
        <v>2793</v>
      </c>
      <c r="F2834" s="188"/>
      <c r="G2834" s="143" t="s">
        <v>956</v>
      </c>
      <c r="H2834" s="144">
        <v>0.3</v>
      </c>
      <c r="I2834" s="145">
        <v>3.45</v>
      </c>
      <c r="J2834" s="145">
        <v>1.03</v>
      </c>
    </row>
    <row r="2835" spans="1:10" ht="25.5" x14ac:dyDescent="0.25">
      <c r="A2835" s="155" t="s">
        <v>950</v>
      </c>
      <c r="B2835" s="148" t="s">
        <v>2805</v>
      </c>
      <c r="C2835" s="155" t="s">
        <v>220</v>
      </c>
      <c r="D2835" s="155" t="s">
        <v>976</v>
      </c>
      <c r="E2835" s="185" t="s">
        <v>1808</v>
      </c>
      <c r="F2835" s="185"/>
      <c r="G2835" s="149" t="s">
        <v>218</v>
      </c>
      <c r="H2835" s="150">
        <v>1</v>
      </c>
      <c r="I2835" s="151">
        <v>52.9</v>
      </c>
      <c r="J2835" s="151">
        <v>52.9</v>
      </c>
    </row>
    <row r="2836" spans="1:10" x14ac:dyDescent="0.25">
      <c r="A2836" s="155" t="s">
        <v>950</v>
      </c>
      <c r="B2836" s="148" t="s">
        <v>2796</v>
      </c>
      <c r="C2836" s="155" t="s">
        <v>8</v>
      </c>
      <c r="D2836" s="155" t="s">
        <v>538</v>
      </c>
      <c r="E2836" s="185" t="s">
        <v>2575</v>
      </c>
      <c r="F2836" s="185"/>
      <c r="G2836" s="149" t="s">
        <v>65</v>
      </c>
      <c r="H2836" s="150">
        <v>0.3</v>
      </c>
      <c r="I2836" s="151">
        <v>16.46</v>
      </c>
      <c r="J2836" s="151">
        <v>4.93</v>
      </c>
    </row>
    <row r="2837" spans="1:10" x14ac:dyDescent="0.25">
      <c r="A2837" s="155" t="s">
        <v>950</v>
      </c>
      <c r="B2837" s="148" t="s">
        <v>2797</v>
      </c>
      <c r="C2837" s="155" t="s">
        <v>8</v>
      </c>
      <c r="D2837" s="155" t="s">
        <v>618</v>
      </c>
      <c r="E2837" s="185" t="s">
        <v>2575</v>
      </c>
      <c r="F2837" s="185"/>
      <c r="G2837" s="149" t="s">
        <v>65</v>
      </c>
      <c r="H2837" s="150">
        <v>0.3</v>
      </c>
      <c r="I2837" s="151">
        <v>11.85</v>
      </c>
      <c r="J2837" s="151">
        <v>3.55</v>
      </c>
    </row>
    <row r="2838" spans="1:10" x14ac:dyDescent="0.25">
      <c r="A2838" s="156"/>
      <c r="B2838" s="156"/>
      <c r="C2838" s="156"/>
      <c r="D2838" s="156"/>
      <c r="E2838" s="156" t="s">
        <v>1792</v>
      </c>
      <c r="F2838" s="146">
        <v>8.48</v>
      </c>
      <c r="G2838" s="156" t="s">
        <v>1793</v>
      </c>
      <c r="H2838" s="146">
        <v>0</v>
      </c>
      <c r="I2838" s="156" t="s">
        <v>1794</v>
      </c>
      <c r="J2838" s="146">
        <v>8.48</v>
      </c>
    </row>
    <row r="2839" spans="1:10" ht="13.5" thickBot="1" x14ac:dyDescent="0.3">
      <c r="A2839" s="156"/>
      <c r="B2839" s="156"/>
      <c r="C2839" s="156"/>
      <c r="D2839" s="156"/>
      <c r="E2839" s="156" t="s">
        <v>1795</v>
      </c>
      <c r="F2839" s="146">
        <v>0</v>
      </c>
      <c r="G2839" s="156"/>
      <c r="H2839" s="181" t="s">
        <v>1796</v>
      </c>
      <c r="I2839" s="181"/>
      <c r="J2839" s="146">
        <v>63.48</v>
      </c>
    </row>
    <row r="2840" spans="1:10" ht="13.5" thickTop="1" x14ac:dyDescent="0.25">
      <c r="A2840" s="147"/>
      <c r="B2840" s="147"/>
      <c r="C2840" s="147"/>
      <c r="D2840" s="147"/>
      <c r="E2840" s="147"/>
      <c r="F2840" s="147"/>
      <c r="G2840" s="147"/>
      <c r="H2840" s="147"/>
      <c r="I2840" s="147"/>
      <c r="J2840" s="147"/>
    </row>
    <row r="2841" spans="1:10" x14ac:dyDescent="0.25">
      <c r="A2841" s="157" t="s">
        <v>2806</v>
      </c>
      <c r="B2841" s="152" t="s">
        <v>1775</v>
      </c>
      <c r="C2841" s="157" t="s">
        <v>1776</v>
      </c>
      <c r="D2841" s="157" t="s">
        <v>1777</v>
      </c>
      <c r="E2841" s="186" t="s">
        <v>1778</v>
      </c>
      <c r="F2841" s="186"/>
      <c r="G2841" s="153" t="s">
        <v>1779</v>
      </c>
      <c r="H2841" s="152" t="s">
        <v>1780</v>
      </c>
      <c r="I2841" s="152" t="s">
        <v>1781</v>
      </c>
      <c r="J2841" s="152" t="s">
        <v>89</v>
      </c>
    </row>
    <row r="2842" spans="1:10" ht="25.5" x14ac:dyDescent="0.25">
      <c r="A2842" s="158" t="s">
        <v>1461</v>
      </c>
      <c r="B2842" s="138" t="s">
        <v>977</v>
      </c>
      <c r="C2842" s="158" t="s">
        <v>759</v>
      </c>
      <c r="D2842" s="158" t="s">
        <v>978</v>
      </c>
      <c r="E2842" s="187">
        <v>40.04</v>
      </c>
      <c r="F2842" s="187"/>
      <c r="G2842" s="139" t="s">
        <v>952</v>
      </c>
      <c r="H2842" s="140">
        <v>1</v>
      </c>
      <c r="I2842" s="141">
        <v>266.39999999999998</v>
      </c>
      <c r="J2842" s="141">
        <v>266.39999999999998</v>
      </c>
    </row>
    <row r="2843" spans="1:10" ht="38.25" x14ac:dyDescent="0.25">
      <c r="A2843" s="155" t="s">
        <v>950</v>
      </c>
      <c r="B2843" s="148" t="s">
        <v>960</v>
      </c>
      <c r="C2843" s="155" t="s">
        <v>759</v>
      </c>
      <c r="D2843" s="155" t="s">
        <v>961</v>
      </c>
      <c r="E2843" s="185" t="s">
        <v>2575</v>
      </c>
      <c r="F2843" s="185"/>
      <c r="G2843" s="149" t="s">
        <v>65</v>
      </c>
      <c r="H2843" s="150">
        <v>0.3</v>
      </c>
      <c r="I2843" s="151">
        <v>25.216799999999999</v>
      </c>
      <c r="J2843" s="151">
        <v>7.56</v>
      </c>
    </row>
    <row r="2844" spans="1:10" ht="38.25" x14ac:dyDescent="0.25">
      <c r="A2844" s="155" t="s">
        <v>950</v>
      </c>
      <c r="B2844" s="148" t="s">
        <v>962</v>
      </c>
      <c r="C2844" s="155" t="s">
        <v>759</v>
      </c>
      <c r="D2844" s="155" t="s">
        <v>963</v>
      </c>
      <c r="E2844" s="185" t="s">
        <v>2575</v>
      </c>
      <c r="F2844" s="185"/>
      <c r="G2844" s="149" t="s">
        <v>65</v>
      </c>
      <c r="H2844" s="150">
        <v>0.3</v>
      </c>
      <c r="I2844" s="151">
        <v>16.735199999999999</v>
      </c>
      <c r="J2844" s="151">
        <v>5.0199999999999996</v>
      </c>
    </row>
    <row r="2845" spans="1:10" ht="51" x14ac:dyDescent="0.25">
      <c r="A2845" s="155" t="s">
        <v>950</v>
      </c>
      <c r="B2845" s="148" t="s">
        <v>979</v>
      </c>
      <c r="C2845" s="155" t="s">
        <v>759</v>
      </c>
      <c r="D2845" s="155" t="s">
        <v>980</v>
      </c>
      <c r="E2845" s="185" t="s">
        <v>1808</v>
      </c>
      <c r="F2845" s="185"/>
      <c r="G2845" s="149" t="s">
        <v>952</v>
      </c>
      <c r="H2845" s="150">
        <v>1</v>
      </c>
      <c r="I2845" s="151">
        <v>253.82</v>
      </c>
      <c r="J2845" s="151">
        <v>253.82</v>
      </c>
    </row>
    <row r="2846" spans="1:10" x14ac:dyDescent="0.25">
      <c r="A2846" s="156"/>
      <c r="B2846" s="156"/>
      <c r="C2846" s="156"/>
      <c r="D2846" s="156"/>
      <c r="E2846" s="156" t="s">
        <v>1792</v>
      </c>
      <c r="F2846" s="146">
        <v>12.58</v>
      </c>
      <c r="G2846" s="156" t="s">
        <v>1793</v>
      </c>
      <c r="H2846" s="146">
        <v>0</v>
      </c>
      <c r="I2846" s="156" t="s">
        <v>1794</v>
      </c>
      <c r="J2846" s="146">
        <v>12.58</v>
      </c>
    </row>
    <row r="2847" spans="1:10" ht="13.5" thickBot="1" x14ac:dyDescent="0.3">
      <c r="A2847" s="156"/>
      <c r="B2847" s="156"/>
      <c r="C2847" s="156"/>
      <c r="D2847" s="156"/>
      <c r="E2847" s="156" t="s">
        <v>1795</v>
      </c>
      <c r="F2847" s="146">
        <v>0</v>
      </c>
      <c r="G2847" s="156"/>
      <c r="H2847" s="181" t="s">
        <v>1796</v>
      </c>
      <c r="I2847" s="181"/>
      <c r="J2847" s="146">
        <v>266.39999999999998</v>
      </c>
    </row>
    <row r="2848" spans="1:10" ht="13.5" thickTop="1" x14ac:dyDescent="0.25">
      <c r="A2848" s="147"/>
      <c r="B2848" s="147"/>
      <c r="C2848" s="147"/>
      <c r="D2848" s="147"/>
      <c r="E2848" s="147"/>
      <c r="F2848" s="147"/>
      <c r="G2848" s="147"/>
      <c r="H2848" s="147"/>
      <c r="I2848" s="147"/>
      <c r="J2848" s="147"/>
    </row>
    <row r="2849" spans="1:10" x14ac:dyDescent="0.25">
      <c r="A2849" s="157" t="s">
        <v>2807</v>
      </c>
      <c r="B2849" s="152" t="s">
        <v>1775</v>
      </c>
      <c r="C2849" s="157" t="s">
        <v>1776</v>
      </c>
      <c r="D2849" s="157" t="s">
        <v>1777</v>
      </c>
      <c r="E2849" s="186" t="s">
        <v>1778</v>
      </c>
      <c r="F2849" s="186"/>
      <c r="G2849" s="153" t="s">
        <v>1779</v>
      </c>
      <c r="H2849" s="152" t="s">
        <v>1780</v>
      </c>
      <c r="I2849" s="152" t="s">
        <v>1781</v>
      </c>
      <c r="J2849" s="152" t="s">
        <v>89</v>
      </c>
    </row>
    <row r="2850" spans="1:10" ht="25.5" x14ac:dyDescent="0.25">
      <c r="A2850" s="158" t="s">
        <v>1461</v>
      </c>
      <c r="B2850" s="138" t="s">
        <v>981</v>
      </c>
      <c r="C2850" s="158" t="s">
        <v>759</v>
      </c>
      <c r="D2850" s="158" t="s">
        <v>982</v>
      </c>
      <c r="E2850" s="187">
        <v>40.04</v>
      </c>
      <c r="F2850" s="187"/>
      <c r="G2850" s="139" t="s">
        <v>952</v>
      </c>
      <c r="H2850" s="140">
        <v>1</v>
      </c>
      <c r="I2850" s="141">
        <v>240.4</v>
      </c>
      <c r="J2850" s="141">
        <v>240.4</v>
      </c>
    </row>
    <row r="2851" spans="1:10" ht="38.25" x14ac:dyDescent="0.25">
      <c r="A2851" s="155" t="s">
        <v>950</v>
      </c>
      <c r="B2851" s="148" t="s">
        <v>960</v>
      </c>
      <c r="C2851" s="155" t="s">
        <v>759</v>
      </c>
      <c r="D2851" s="155" t="s">
        <v>961</v>
      </c>
      <c r="E2851" s="185" t="s">
        <v>2575</v>
      </c>
      <c r="F2851" s="185"/>
      <c r="G2851" s="149" t="s">
        <v>65</v>
      </c>
      <c r="H2851" s="150">
        <v>0.3</v>
      </c>
      <c r="I2851" s="151">
        <v>25.216799999999999</v>
      </c>
      <c r="J2851" s="151">
        <v>7.56</v>
      </c>
    </row>
    <row r="2852" spans="1:10" ht="38.25" x14ac:dyDescent="0.25">
      <c r="A2852" s="155" t="s">
        <v>950</v>
      </c>
      <c r="B2852" s="148" t="s">
        <v>962</v>
      </c>
      <c r="C2852" s="155" t="s">
        <v>759</v>
      </c>
      <c r="D2852" s="155" t="s">
        <v>963</v>
      </c>
      <c r="E2852" s="185" t="s">
        <v>2575</v>
      </c>
      <c r="F2852" s="185"/>
      <c r="G2852" s="149" t="s">
        <v>65</v>
      </c>
      <c r="H2852" s="150">
        <v>0.3</v>
      </c>
      <c r="I2852" s="151">
        <v>16.735199999999999</v>
      </c>
      <c r="J2852" s="151">
        <v>5.0199999999999996</v>
      </c>
    </row>
    <row r="2853" spans="1:10" ht="38.25" x14ac:dyDescent="0.25">
      <c r="A2853" s="155" t="s">
        <v>950</v>
      </c>
      <c r="B2853" s="148" t="s">
        <v>983</v>
      </c>
      <c r="C2853" s="155" t="s">
        <v>759</v>
      </c>
      <c r="D2853" s="155" t="s">
        <v>984</v>
      </c>
      <c r="E2853" s="185" t="s">
        <v>1808</v>
      </c>
      <c r="F2853" s="185"/>
      <c r="G2853" s="149" t="s">
        <v>952</v>
      </c>
      <c r="H2853" s="150">
        <v>1</v>
      </c>
      <c r="I2853" s="151">
        <v>227.82</v>
      </c>
      <c r="J2853" s="151">
        <v>227.82</v>
      </c>
    </row>
    <row r="2854" spans="1:10" x14ac:dyDescent="0.25">
      <c r="A2854" s="156"/>
      <c r="B2854" s="156"/>
      <c r="C2854" s="156"/>
      <c r="D2854" s="156"/>
      <c r="E2854" s="156" t="s">
        <v>1792</v>
      </c>
      <c r="F2854" s="146">
        <v>12.58</v>
      </c>
      <c r="G2854" s="156" t="s">
        <v>1793</v>
      </c>
      <c r="H2854" s="146">
        <v>0</v>
      </c>
      <c r="I2854" s="156" t="s">
        <v>1794</v>
      </c>
      <c r="J2854" s="146">
        <v>12.58</v>
      </c>
    </row>
    <row r="2855" spans="1:10" ht="13.5" thickBot="1" x14ac:dyDescent="0.3">
      <c r="A2855" s="156"/>
      <c r="B2855" s="156"/>
      <c r="C2855" s="156"/>
      <c r="D2855" s="156"/>
      <c r="E2855" s="156" t="s">
        <v>1795</v>
      </c>
      <c r="F2855" s="146">
        <v>0</v>
      </c>
      <c r="G2855" s="156"/>
      <c r="H2855" s="181" t="s">
        <v>1796</v>
      </c>
      <c r="I2855" s="181"/>
      <c r="J2855" s="146">
        <v>240.4</v>
      </c>
    </row>
    <row r="2856" spans="1:10" ht="13.5" thickTop="1" x14ac:dyDescent="0.25">
      <c r="A2856" s="147"/>
      <c r="B2856" s="147"/>
      <c r="C2856" s="147"/>
      <c r="D2856" s="147"/>
      <c r="E2856" s="147"/>
      <c r="F2856" s="147"/>
      <c r="G2856" s="147"/>
      <c r="H2856" s="147"/>
      <c r="I2856" s="147"/>
      <c r="J2856" s="147"/>
    </row>
    <row r="2857" spans="1:10" x14ac:dyDescent="0.25">
      <c r="A2857" s="157" t="s">
        <v>2808</v>
      </c>
      <c r="B2857" s="152" t="s">
        <v>1775</v>
      </c>
      <c r="C2857" s="157" t="s">
        <v>1776</v>
      </c>
      <c r="D2857" s="157" t="s">
        <v>1777</v>
      </c>
      <c r="E2857" s="186" t="s">
        <v>1778</v>
      </c>
      <c r="F2857" s="186"/>
      <c r="G2857" s="153" t="s">
        <v>1779</v>
      </c>
      <c r="H2857" s="152" t="s">
        <v>1780</v>
      </c>
      <c r="I2857" s="152" t="s">
        <v>1781</v>
      </c>
      <c r="J2857" s="152" t="s">
        <v>89</v>
      </c>
    </row>
    <row r="2858" spans="1:10" x14ac:dyDescent="0.25">
      <c r="A2858" s="158" t="s">
        <v>1461</v>
      </c>
      <c r="B2858" s="138" t="s">
        <v>988</v>
      </c>
      <c r="C2858" s="158" t="s">
        <v>948</v>
      </c>
      <c r="D2858" s="158" t="s">
        <v>758</v>
      </c>
      <c r="E2858" s="187" t="s">
        <v>1782</v>
      </c>
      <c r="F2858" s="187"/>
      <c r="G2858" s="139" t="s">
        <v>198</v>
      </c>
      <c r="H2858" s="140">
        <v>1</v>
      </c>
      <c r="I2858" s="141">
        <v>137.41999999999999</v>
      </c>
      <c r="J2858" s="141">
        <v>137.41999999999999</v>
      </c>
    </row>
    <row r="2859" spans="1:10" ht="25.5" x14ac:dyDescent="0.25">
      <c r="A2859" s="154" t="s">
        <v>949</v>
      </c>
      <c r="B2859" s="142" t="s">
        <v>2336</v>
      </c>
      <c r="C2859" s="154" t="s">
        <v>8</v>
      </c>
      <c r="D2859" s="154" t="s">
        <v>191</v>
      </c>
      <c r="E2859" s="188" t="s">
        <v>1784</v>
      </c>
      <c r="F2859" s="188"/>
      <c r="G2859" s="143" t="s">
        <v>65</v>
      </c>
      <c r="H2859" s="144">
        <v>0.39200000000000002</v>
      </c>
      <c r="I2859" s="145">
        <v>21.03</v>
      </c>
      <c r="J2859" s="145">
        <v>8.24</v>
      </c>
    </row>
    <row r="2860" spans="1:10" ht="38.25" x14ac:dyDescent="0.25">
      <c r="A2860" s="154" t="s">
        <v>949</v>
      </c>
      <c r="B2860" s="142" t="s">
        <v>2335</v>
      </c>
      <c r="C2860" s="154" t="s">
        <v>8</v>
      </c>
      <c r="D2860" s="154" t="s">
        <v>190</v>
      </c>
      <c r="E2860" s="188" t="s">
        <v>1784</v>
      </c>
      <c r="F2860" s="188"/>
      <c r="G2860" s="143" t="s">
        <v>65</v>
      </c>
      <c r="H2860" s="144">
        <v>0.39200000000000002</v>
      </c>
      <c r="I2860" s="145">
        <v>17.329999999999998</v>
      </c>
      <c r="J2860" s="145">
        <v>6.79</v>
      </c>
    </row>
    <row r="2861" spans="1:10" x14ac:dyDescent="0.25">
      <c r="A2861" s="155" t="s">
        <v>950</v>
      </c>
      <c r="B2861" s="148" t="s">
        <v>989</v>
      </c>
      <c r="C2861" s="155" t="s">
        <v>948</v>
      </c>
      <c r="D2861" s="155" t="s">
        <v>990</v>
      </c>
      <c r="E2861" s="185" t="s">
        <v>1808</v>
      </c>
      <c r="F2861" s="185"/>
      <c r="G2861" s="149" t="s">
        <v>198</v>
      </c>
      <c r="H2861" s="150">
        <v>1</v>
      </c>
      <c r="I2861" s="151">
        <v>121.23</v>
      </c>
      <c r="J2861" s="151">
        <v>121.23</v>
      </c>
    </row>
    <row r="2862" spans="1:10" ht="25.5" x14ac:dyDescent="0.25">
      <c r="A2862" s="155" t="s">
        <v>950</v>
      </c>
      <c r="B2862" s="148" t="s">
        <v>2809</v>
      </c>
      <c r="C2862" s="155" t="s">
        <v>8</v>
      </c>
      <c r="D2862" s="155" t="s">
        <v>558</v>
      </c>
      <c r="E2862" s="185" t="s">
        <v>1808</v>
      </c>
      <c r="F2862" s="185"/>
      <c r="G2862" s="149" t="s">
        <v>198</v>
      </c>
      <c r="H2862" s="150">
        <v>0.1021</v>
      </c>
      <c r="I2862" s="151">
        <v>11.37</v>
      </c>
      <c r="J2862" s="151">
        <v>1.1599999999999999</v>
      </c>
    </row>
    <row r="2863" spans="1:10" x14ac:dyDescent="0.25">
      <c r="A2863" s="156"/>
      <c r="B2863" s="156"/>
      <c r="C2863" s="156"/>
      <c r="D2863" s="156"/>
      <c r="E2863" s="156" t="s">
        <v>1792</v>
      </c>
      <c r="F2863" s="146">
        <v>11.63</v>
      </c>
      <c r="G2863" s="156" t="s">
        <v>1793</v>
      </c>
      <c r="H2863" s="146">
        <v>0</v>
      </c>
      <c r="I2863" s="156" t="s">
        <v>1794</v>
      </c>
      <c r="J2863" s="146">
        <v>11.63</v>
      </c>
    </row>
    <row r="2864" spans="1:10" x14ac:dyDescent="0.25">
      <c r="A2864" s="156"/>
      <c r="B2864" s="156"/>
      <c r="C2864" s="156"/>
      <c r="D2864" s="156"/>
      <c r="E2864" s="156" t="s">
        <v>1795</v>
      </c>
      <c r="F2864" s="146">
        <v>0</v>
      </c>
      <c r="G2864" s="156"/>
      <c r="H2864" s="181" t="s">
        <v>1796</v>
      </c>
      <c r="I2864" s="181"/>
      <c r="J2864" s="146">
        <v>137.41999999999999</v>
      </c>
    </row>
    <row r="2865" spans="1:10" x14ac:dyDescent="0.25">
      <c r="A2865" s="182" t="s">
        <v>2880</v>
      </c>
      <c r="B2865" s="182"/>
      <c r="C2865" s="182"/>
      <c r="D2865" s="182"/>
      <c r="E2865" s="182"/>
      <c r="F2865" s="182"/>
      <c r="G2865" s="182"/>
      <c r="H2865" s="182"/>
      <c r="I2865" s="182"/>
      <c r="J2865" s="182"/>
    </row>
    <row r="2866" spans="1:10" ht="13.5" thickBot="1" x14ac:dyDescent="0.3">
      <c r="A2866" s="183" t="s">
        <v>2907</v>
      </c>
      <c r="B2866" s="183"/>
      <c r="C2866" s="183"/>
      <c r="D2866" s="183"/>
      <c r="E2866" s="183"/>
      <c r="F2866" s="183"/>
      <c r="G2866" s="183"/>
      <c r="H2866" s="183"/>
      <c r="I2866" s="183"/>
      <c r="J2866" s="183"/>
    </row>
    <row r="2867" spans="1:10" ht="13.5" thickTop="1" x14ac:dyDescent="0.25">
      <c r="A2867" s="147"/>
      <c r="B2867" s="147"/>
      <c r="C2867" s="147"/>
      <c r="D2867" s="147"/>
      <c r="E2867" s="147"/>
      <c r="F2867" s="147"/>
      <c r="G2867" s="147"/>
      <c r="H2867" s="147"/>
      <c r="I2867" s="147"/>
      <c r="J2867" s="147"/>
    </row>
    <row r="2868" spans="1:10" x14ac:dyDescent="0.25">
      <c r="A2868" s="157" t="s">
        <v>2810</v>
      </c>
      <c r="B2868" s="152" t="s">
        <v>1775</v>
      </c>
      <c r="C2868" s="157" t="s">
        <v>1776</v>
      </c>
      <c r="D2868" s="157" t="s">
        <v>1777</v>
      </c>
      <c r="E2868" s="186" t="s">
        <v>1778</v>
      </c>
      <c r="F2868" s="186"/>
      <c r="G2868" s="153" t="s">
        <v>1779</v>
      </c>
      <c r="H2868" s="152" t="s">
        <v>1780</v>
      </c>
      <c r="I2868" s="152" t="s">
        <v>1781</v>
      </c>
      <c r="J2868" s="152" t="s">
        <v>89</v>
      </c>
    </row>
    <row r="2869" spans="1:10" ht="38.25" x14ac:dyDescent="0.25">
      <c r="A2869" s="158" t="s">
        <v>1461</v>
      </c>
      <c r="B2869" s="138" t="s">
        <v>992</v>
      </c>
      <c r="C2869" s="158" t="s">
        <v>948</v>
      </c>
      <c r="D2869" s="158" t="s">
        <v>993</v>
      </c>
      <c r="E2869" s="187" t="s">
        <v>1782</v>
      </c>
      <c r="F2869" s="187"/>
      <c r="G2869" s="139" t="s">
        <v>198</v>
      </c>
      <c r="H2869" s="140">
        <v>1</v>
      </c>
      <c r="I2869" s="141">
        <v>2421.89</v>
      </c>
      <c r="J2869" s="141">
        <v>2421.89</v>
      </c>
    </row>
    <row r="2870" spans="1:10" ht="25.5" x14ac:dyDescent="0.25">
      <c r="A2870" s="154" t="s">
        <v>949</v>
      </c>
      <c r="B2870" s="142" t="s">
        <v>1935</v>
      </c>
      <c r="C2870" s="154" t="s">
        <v>8</v>
      </c>
      <c r="D2870" s="154" t="s">
        <v>195</v>
      </c>
      <c r="E2870" s="188" t="s">
        <v>1784</v>
      </c>
      <c r="F2870" s="188"/>
      <c r="G2870" s="143" t="s">
        <v>65</v>
      </c>
      <c r="H2870" s="144">
        <v>5</v>
      </c>
      <c r="I2870" s="145">
        <v>21.87</v>
      </c>
      <c r="J2870" s="145">
        <v>109.35</v>
      </c>
    </row>
    <row r="2871" spans="1:10" ht="25.5" x14ac:dyDescent="0.25">
      <c r="A2871" s="154" t="s">
        <v>949</v>
      </c>
      <c r="B2871" s="142" t="s">
        <v>1967</v>
      </c>
      <c r="C2871" s="154" t="s">
        <v>8</v>
      </c>
      <c r="D2871" s="154" t="s">
        <v>194</v>
      </c>
      <c r="E2871" s="188" t="s">
        <v>1784</v>
      </c>
      <c r="F2871" s="188"/>
      <c r="G2871" s="143" t="s">
        <v>65</v>
      </c>
      <c r="H2871" s="144">
        <v>5</v>
      </c>
      <c r="I2871" s="145">
        <v>16.84</v>
      </c>
      <c r="J2871" s="145">
        <v>84.2</v>
      </c>
    </row>
    <row r="2872" spans="1:10" ht="25.5" x14ac:dyDescent="0.25">
      <c r="A2872" s="155" t="s">
        <v>950</v>
      </c>
      <c r="B2872" s="148" t="s">
        <v>2811</v>
      </c>
      <c r="C2872" s="155" t="s">
        <v>8</v>
      </c>
      <c r="D2872" s="155" t="s">
        <v>535</v>
      </c>
      <c r="E2872" s="185" t="s">
        <v>1808</v>
      </c>
      <c r="F2872" s="185"/>
      <c r="G2872" s="149" t="s">
        <v>198</v>
      </c>
      <c r="H2872" s="150">
        <v>1</v>
      </c>
      <c r="I2872" s="151">
        <v>2228.34</v>
      </c>
      <c r="J2872" s="151">
        <v>2228.34</v>
      </c>
    </row>
    <row r="2873" spans="1:10" x14ac:dyDescent="0.25">
      <c r="A2873" s="156"/>
      <c r="B2873" s="156"/>
      <c r="C2873" s="156"/>
      <c r="D2873" s="156"/>
      <c r="E2873" s="156" t="s">
        <v>1792</v>
      </c>
      <c r="F2873" s="146">
        <v>144.35</v>
      </c>
      <c r="G2873" s="156" t="s">
        <v>1793</v>
      </c>
      <c r="H2873" s="146">
        <v>0</v>
      </c>
      <c r="I2873" s="156" t="s">
        <v>1794</v>
      </c>
      <c r="J2873" s="146">
        <v>144.35</v>
      </c>
    </row>
    <row r="2874" spans="1:10" x14ac:dyDescent="0.25">
      <c r="A2874" s="156"/>
      <c r="B2874" s="156"/>
      <c r="C2874" s="156"/>
      <c r="D2874" s="156"/>
      <c r="E2874" s="156" t="s">
        <v>1795</v>
      </c>
      <c r="F2874" s="146">
        <v>0</v>
      </c>
      <c r="G2874" s="156"/>
      <c r="H2874" s="181" t="s">
        <v>1796</v>
      </c>
      <c r="I2874" s="181"/>
      <c r="J2874" s="146">
        <v>2421.89</v>
      </c>
    </row>
    <row r="2875" spans="1:10" x14ac:dyDescent="0.25">
      <c r="A2875" s="182" t="s">
        <v>2880</v>
      </c>
      <c r="B2875" s="182"/>
      <c r="C2875" s="182"/>
      <c r="D2875" s="182"/>
      <c r="E2875" s="182"/>
      <c r="F2875" s="182"/>
      <c r="G2875" s="182"/>
      <c r="H2875" s="182"/>
      <c r="I2875" s="182"/>
      <c r="J2875" s="182"/>
    </row>
    <row r="2876" spans="1:10" ht="13.5" thickBot="1" x14ac:dyDescent="0.3">
      <c r="A2876" s="183" t="s">
        <v>2908</v>
      </c>
      <c r="B2876" s="183"/>
      <c r="C2876" s="183"/>
      <c r="D2876" s="183"/>
      <c r="E2876" s="183"/>
      <c r="F2876" s="183"/>
      <c r="G2876" s="183"/>
      <c r="H2876" s="183"/>
      <c r="I2876" s="183"/>
      <c r="J2876" s="183"/>
    </row>
    <row r="2877" spans="1:10" ht="13.5" thickTop="1" x14ac:dyDescent="0.25">
      <c r="A2877" s="147"/>
      <c r="B2877" s="147"/>
      <c r="C2877" s="147"/>
      <c r="D2877" s="147"/>
      <c r="E2877" s="147"/>
      <c r="F2877" s="147"/>
      <c r="G2877" s="147"/>
      <c r="H2877" s="147"/>
      <c r="I2877" s="147"/>
      <c r="J2877" s="147"/>
    </row>
    <row r="2878" spans="1:10" x14ac:dyDescent="0.25">
      <c r="A2878" s="157" t="s">
        <v>2812</v>
      </c>
      <c r="B2878" s="152" t="s">
        <v>1775</v>
      </c>
      <c r="C2878" s="157" t="s">
        <v>1776</v>
      </c>
      <c r="D2878" s="157" t="s">
        <v>1777</v>
      </c>
      <c r="E2878" s="186" t="s">
        <v>1778</v>
      </c>
      <c r="F2878" s="186"/>
      <c r="G2878" s="153" t="s">
        <v>1779</v>
      </c>
      <c r="H2878" s="152" t="s">
        <v>1780</v>
      </c>
      <c r="I2878" s="152" t="s">
        <v>1781</v>
      </c>
      <c r="J2878" s="152" t="s">
        <v>89</v>
      </c>
    </row>
    <row r="2879" spans="1:10" ht="25.5" x14ac:dyDescent="0.25">
      <c r="A2879" s="158" t="s">
        <v>1461</v>
      </c>
      <c r="B2879" s="138" t="s">
        <v>1302</v>
      </c>
      <c r="C2879" s="158" t="s">
        <v>220</v>
      </c>
      <c r="D2879" s="158" t="s">
        <v>1074</v>
      </c>
      <c r="E2879" s="187" t="s">
        <v>2813</v>
      </c>
      <c r="F2879" s="187"/>
      <c r="G2879" s="139" t="s">
        <v>218</v>
      </c>
      <c r="H2879" s="140">
        <v>1</v>
      </c>
      <c r="I2879" s="141">
        <v>14.65</v>
      </c>
      <c r="J2879" s="141">
        <v>14.65</v>
      </c>
    </row>
    <row r="2880" spans="1:10" x14ac:dyDescent="0.25">
      <c r="A2880" s="155" t="s">
        <v>950</v>
      </c>
      <c r="B2880" s="148" t="s">
        <v>2814</v>
      </c>
      <c r="C2880" s="155" t="s">
        <v>220</v>
      </c>
      <c r="D2880" s="155" t="s">
        <v>1075</v>
      </c>
      <c r="E2880" s="185" t="s">
        <v>1808</v>
      </c>
      <c r="F2880" s="185"/>
      <c r="G2880" s="149" t="s">
        <v>218</v>
      </c>
      <c r="H2880" s="150">
        <v>1</v>
      </c>
      <c r="I2880" s="151">
        <v>14.65</v>
      </c>
      <c r="J2880" s="151">
        <v>14.65</v>
      </c>
    </row>
    <row r="2881" spans="1:10" x14ac:dyDescent="0.25">
      <c r="A2881" s="156"/>
      <c r="B2881" s="156"/>
      <c r="C2881" s="156"/>
      <c r="D2881" s="156"/>
      <c r="E2881" s="156" t="s">
        <v>1792</v>
      </c>
      <c r="F2881" s="146">
        <v>0</v>
      </c>
      <c r="G2881" s="156" t="s">
        <v>1793</v>
      </c>
      <c r="H2881" s="146">
        <v>0</v>
      </c>
      <c r="I2881" s="156" t="s">
        <v>1794</v>
      </c>
      <c r="J2881" s="146">
        <v>0</v>
      </c>
    </row>
    <row r="2882" spans="1:10" ht="13.5" thickBot="1" x14ac:dyDescent="0.3">
      <c r="A2882" s="156"/>
      <c r="B2882" s="156"/>
      <c r="C2882" s="156"/>
      <c r="D2882" s="156"/>
      <c r="E2882" s="156" t="s">
        <v>1795</v>
      </c>
      <c r="F2882" s="146">
        <v>0</v>
      </c>
      <c r="G2882" s="156"/>
      <c r="H2882" s="181" t="s">
        <v>1796</v>
      </c>
      <c r="I2882" s="181"/>
      <c r="J2882" s="146">
        <v>14.65</v>
      </c>
    </row>
    <row r="2883" spans="1:10" ht="13.5" thickTop="1" x14ac:dyDescent="0.25">
      <c r="A2883" s="147"/>
      <c r="B2883" s="147"/>
      <c r="C2883" s="147"/>
      <c r="D2883" s="147"/>
      <c r="E2883" s="147"/>
      <c r="F2883" s="147"/>
      <c r="G2883" s="147"/>
      <c r="H2883" s="147"/>
      <c r="I2883" s="147"/>
      <c r="J2883" s="147"/>
    </row>
    <row r="2884" spans="1:10" x14ac:dyDescent="0.25">
      <c r="A2884" s="157" t="s">
        <v>2815</v>
      </c>
      <c r="B2884" s="152" t="s">
        <v>1775</v>
      </c>
      <c r="C2884" s="157" t="s">
        <v>1776</v>
      </c>
      <c r="D2884" s="157" t="s">
        <v>1777</v>
      </c>
      <c r="E2884" s="186" t="s">
        <v>1778</v>
      </c>
      <c r="F2884" s="186"/>
      <c r="G2884" s="153" t="s">
        <v>1779</v>
      </c>
      <c r="H2884" s="152" t="s">
        <v>1780</v>
      </c>
      <c r="I2884" s="152" t="s">
        <v>1781</v>
      </c>
      <c r="J2884" s="152" t="s">
        <v>89</v>
      </c>
    </row>
    <row r="2885" spans="1:10" ht="25.5" x14ac:dyDescent="0.25">
      <c r="A2885" s="158" t="s">
        <v>1461</v>
      </c>
      <c r="B2885" s="138" t="s">
        <v>1303</v>
      </c>
      <c r="C2885" s="158" t="s">
        <v>220</v>
      </c>
      <c r="D2885" s="158" t="s">
        <v>1076</v>
      </c>
      <c r="E2885" s="187" t="s">
        <v>2813</v>
      </c>
      <c r="F2885" s="187"/>
      <c r="G2885" s="139" t="s">
        <v>218</v>
      </c>
      <c r="H2885" s="140">
        <v>1</v>
      </c>
      <c r="I2885" s="141">
        <v>0.81</v>
      </c>
      <c r="J2885" s="141">
        <v>0.81</v>
      </c>
    </row>
    <row r="2886" spans="1:10" ht="51" x14ac:dyDescent="0.25">
      <c r="A2886" s="155" t="s">
        <v>950</v>
      </c>
      <c r="B2886" s="148" t="s">
        <v>1968</v>
      </c>
      <c r="C2886" s="155" t="s">
        <v>8</v>
      </c>
      <c r="D2886" s="155" t="s">
        <v>497</v>
      </c>
      <c r="E2886" s="185" t="s">
        <v>1808</v>
      </c>
      <c r="F2886" s="185"/>
      <c r="G2886" s="149" t="s">
        <v>198</v>
      </c>
      <c r="H2886" s="150">
        <v>1</v>
      </c>
      <c r="I2886" s="151">
        <v>0.81</v>
      </c>
      <c r="J2886" s="151">
        <v>0.81</v>
      </c>
    </row>
    <row r="2887" spans="1:10" x14ac:dyDescent="0.25">
      <c r="A2887" s="156"/>
      <c r="B2887" s="156"/>
      <c r="C2887" s="156"/>
      <c r="D2887" s="156"/>
      <c r="E2887" s="156" t="s">
        <v>1792</v>
      </c>
      <c r="F2887" s="146">
        <v>0</v>
      </c>
      <c r="G2887" s="156" t="s">
        <v>1793</v>
      </c>
      <c r="H2887" s="146">
        <v>0</v>
      </c>
      <c r="I2887" s="156" t="s">
        <v>1794</v>
      </c>
      <c r="J2887" s="146">
        <v>0</v>
      </c>
    </row>
    <row r="2888" spans="1:10" ht="13.5" thickBot="1" x14ac:dyDescent="0.3">
      <c r="A2888" s="156"/>
      <c r="B2888" s="156"/>
      <c r="C2888" s="156"/>
      <c r="D2888" s="156"/>
      <c r="E2888" s="156" t="s">
        <v>1795</v>
      </c>
      <c r="F2888" s="146">
        <v>0</v>
      </c>
      <c r="G2888" s="156"/>
      <c r="H2888" s="181" t="s">
        <v>1796</v>
      </c>
      <c r="I2888" s="181"/>
      <c r="J2888" s="146">
        <v>0.81</v>
      </c>
    </row>
    <row r="2889" spans="1:10" ht="13.5" thickTop="1" x14ac:dyDescent="0.25">
      <c r="A2889" s="147"/>
      <c r="B2889" s="147"/>
      <c r="C2889" s="147"/>
      <c r="D2889" s="147"/>
      <c r="E2889" s="147"/>
      <c r="F2889" s="147"/>
      <c r="G2889" s="147"/>
      <c r="H2889" s="147"/>
      <c r="I2889" s="147"/>
      <c r="J2889" s="147"/>
    </row>
    <row r="2890" spans="1:10" x14ac:dyDescent="0.25">
      <c r="A2890" s="157" t="s">
        <v>2816</v>
      </c>
      <c r="B2890" s="152" t="s">
        <v>1775</v>
      </c>
      <c r="C2890" s="157" t="s">
        <v>1776</v>
      </c>
      <c r="D2890" s="157" t="s">
        <v>1777</v>
      </c>
      <c r="E2890" s="186" t="s">
        <v>1778</v>
      </c>
      <c r="F2890" s="186"/>
      <c r="G2890" s="153" t="s">
        <v>1779</v>
      </c>
      <c r="H2890" s="152" t="s">
        <v>1780</v>
      </c>
      <c r="I2890" s="152" t="s">
        <v>1781</v>
      </c>
      <c r="J2890" s="152" t="s">
        <v>89</v>
      </c>
    </row>
    <row r="2891" spans="1:10" ht="38.25" x14ac:dyDescent="0.25">
      <c r="A2891" s="158" t="s">
        <v>1461</v>
      </c>
      <c r="B2891" s="138" t="s">
        <v>1304</v>
      </c>
      <c r="C2891" s="158" t="s">
        <v>774</v>
      </c>
      <c r="D2891" s="158" t="s">
        <v>773</v>
      </c>
      <c r="E2891" s="187">
        <v>12</v>
      </c>
      <c r="F2891" s="187"/>
      <c r="G2891" s="139" t="s">
        <v>198</v>
      </c>
      <c r="H2891" s="140">
        <v>1</v>
      </c>
      <c r="I2891" s="141">
        <v>225.91</v>
      </c>
      <c r="J2891" s="141">
        <v>225.91</v>
      </c>
    </row>
    <row r="2892" spans="1:10" ht="25.5" x14ac:dyDescent="0.25">
      <c r="A2892" s="154" t="s">
        <v>949</v>
      </c>
      <c r="B2892" s="142" t="s">
        <v>1935</v>
      </c>
      <c r="C2892" s="154" t="s">
        <v>8</v>
      </c>
      <c r="D2892" s="154" t="s">
        <v>195</v>
      </c>
      <c r="E2892" s="188" t="s">
        <v>1784</v>
      </c>
      <c r="F2892" s="188"/>
      <c r="G2892" s="143" t="s">
        <v>65</v>
      </c>
      <c r="H2892" s="144">
        <v>0.3</v>
      </c>
      <c r="I2892" s="145">
        <v>21.87</v>
      </c>
      <c r="J2892" s="145">
        <v>6.56</v>
      </c>
    </row>
    <row r="2893" spans="1:10" ht="25.5" x14ac:dyDescent="0.25">
      <c r="A2893" s="154" t="s">
        <v>949</v>
      </c>
      <c r="B2893" s="142" t="s">
        <v>1967</v>
      </c>
      <c r="C2893" s="154" t="s">
        <v>8</v>
      </c>
      <c r="D2893" s="154" t="s">
        <v>194</v>
      </c>
      <c r="E2893" s="188" t="s">
        <v>1784</v>
      </c>
      <c r="F2893" s="188"/>
      <c r="G2893" s="143" t="s">
        <v>65</v>
      </c>
      <c r="H2893" s="144">
        <v>0.3</v>
      </c>
      <c r="I2893" s="145">
        <v>16.84</v>
      </c>
      <c r="J2893" s="145">
        <v>5.05</v>
      </c>
    </row>
    <row r="2894" spans="1:10" ht="25.5" x14ac:dyDescent="0.25">
      <c r="A2894" s="155" t="s">
        <v>950</v>
      </c>
      <c r="B2894" s="148" t="s">
        <v>2817</v>
      </c>
      <c r="C2894" s="155" t="s">
        <v>774</v>
      </c>
      <c r="D2894" s="155" t="s">
        <v>1077</v>
      </c>
      <c r="E2894" s="185" t="s">
        <v>1808</v>
      </c>
      <c r="F2894" s="185"/>
      <c r="G2894" s="149" t="s">
        <v>198</v>
      </c>
      <c r="H2894" s="150">
        <v>1</v>
      </c>
      <c r="I2894" s="151">
        <v>214.3</v>
      </c>
      <c r="J2894" s="151">
        <v>214.3</v>
      </c>
    </row>
    <row r="2895" spans="1:10" x14ac:dyDescent="0.25">
      <c r="A2895" s="156"/>
      <c r="B2895" s="156"/>
      <c r="C2895" s="156"/>
      <c r="D2895" s="156"/>
      <c r="E2895" s="156" t="s">
        <v>1792</v>
      </c>
      <c r="F2895" s="146">
        <v>8.65</v>
      </c>
      <c r="G2895" s="156" t="s">
        <v>1793</v>
      </c>
      <c r="H2895" s="146">
        <v>0</v>
      </c>
      <c r="I2895" s="156" t="s">
        <v>1794</v>
      </c>
      <c r="J2895" s="146">
        <v>8.65</v>
      </c>
    </row>
    <row r="2896" spans="1:10" ht="13.5" thickBot="1" x14ac:dyDescent="0.3">
      <c r="A2896" s="156"/>
      <c r="B2896" s="156"/>
      <c r="C2896" s="156"/>
      <c r="D2896" s="156"/>
      <c r="E2896" s="156" t="s">
        <v>1795</v>
      </c>
      <c r="F2896" s="146">
        <v>0</v>
      </c>
      <c r="G2896" s="156"/>
      <c r="H2896" s="181" t="s">
        <v>1796</v>
      </c>
      <c r="I2896" s="181"/>
      <c r="J2896" s="146">
        <v>225.91</v>
      </c>
    </row>
    <row r="2897" spans="1:10" ht="13.5" thickTop="1" x14ac:dyDescent="0.25">
      <c r="A2897" s="147"/>
      <c r="B2897" s="147"/>
      <c r="C2897" s="147"/>
      <c r="D2897" s="147"/>
      <c r="E2897" s="147"/>
      <c r="F2897" s="147"/>
      <c r="G2897" s="147"/>
      <c r="H2897" s="147"/>
      <c r="I2897" s="147"/>
      <c r="J2897" s="147"/>
    </row>
    <row r="2898" spans="1:10" x14ac:dyDescent="0.25">
      <c r="A2898" s="157" t="s">
        <v>2818</v>
      </c>
      <c r="B2898" s="152" t="s">
        <v>1775</v>
      </c>
      <c r="C2898" s="157" t="s">
        <v>1776</v>
      </c>
      <c r="D2898" s="157" t="s">
        <v>1777</v>
      </c>
      <c r="E2898" s="186" t="s">
        <v>1778</v>
      </c>
      <c r="F2898" s="186"/>
      <c r="G2898" s="153" t="s">
        <v>1779</v>
      </c>
      <c r="H2898" s="152" t="s">
        <v>1780</v>
      </c>
      <c r="I2898" s="152" t="s">
        <v>1781</v>
      </c>
      <c r="J2898" s="152" t="s">
        <v>89</v>
      </c>
    </row>
    <row r="2899" spans="1:10" ht="38.25" x14ac:dyDescent="0.25">
      <c r="A2899" s="158" t="s">
        <v>1461</v>
      </c>
      <c r="B2899" s="138" t="s">
        <v>1305</v>
      </c>
      <c r="C2899" s="158" t="s">
        <v>774</v>
      </c>
      <c r="D2899" s="158" t="s">
        <v>775</v>
      </c>
      <c r="E2899" s="187">
        <v>12</v>
      </c>
      <c r="F2899" s="187"/>
      <c r="G2899" s="139" t="s">
        <v>198</v>
      </c>
      <c r="H2899" s="140">
        <v>1</v>
      </c>
      <c r="I2899" s="141">
        <v>31.88</v>
      </c>
      <c r="J2899" s="141">
        <v>31.88</v>
      </c>
    </row>
    <row r="2900" spans="1:10" ht="25.5" x14ac:dyDescent="0.25">
      <c r="A2900" s="154" t="s">
        <v>949</v>
      </c>
      <c r="B2900" s="142" t="s">
        <v>1935</v>
      </c>
      <c r="C2900" s="154" t="s">
        <v>8</v>
      </c>
      <c r="D2900" s="154" t="s">
        <v>195</v>
      </c>
      <c r="E2900" s="188" t="s">
        <v>1784</v>
      </c>
      <c r="F2900" s="188"/>
      <c r="G2900" s="143" t="s">
        <v>65</v>
      </c>
      <c r="H2900" s="144">
        <v>0.2</v>
      </c>
      <c r="I2900" s="145">
        <v>21.87</v>
      </c>
      <c r="J2900" s="145">
        <v>4.37</v>
      </c>
    </row>
    <row r="2901" spans="1:10" ht="25.5" x14ac:dyDescent="0.25">
      <c r="A2901" s="154" t="s">
        <v>949</v>
      </c>
      <c r="B2901" s="142" t="s">
        <v>1967</v>
      </c>
      <c r="C2901" s="154" t="s">
        <v>8</v>
      </c>
      <c r="D2901" s="154" t="s">
        <v>194</v>
      </c>
      <c r="E2901" s="188" t="s">
        <v>1784</v>
      </c>
      <c r="F2901" s="188"/>
      <c r="G2901" s="143" t="s">
        <v>65</v>
      </c>
      <c r="H2901" s="144">
        <v>0.2</v>
      </c>
      <c r="I2901" s="145">
        <v>16.84</v>
      </c>
      <c r="J2901" s="145">
        <v>3.36</v>
      </c>
    </row>
    <row r="2902" spans="1:10" ht="25.5" x14ac:dyDescent="0.25">
      <c r="A2902" s="155" t="s">
        <v>950</v>
      </c>
      <c r="B2902" s="148" t="s">
        <v>2819</v>
      </c>
      <c r="C2902" s="155" t="s">
        <v>774</v>
      </c>
      <c r="D2902" s="155" t="s">
        <v>1078</v>
      </c>
      <c r="E2902" s="185" t="s">
        <v>1808</v>
      </c>
      <c r="F2902" s="185"/>
      <c r="G2902" s="149" t="s">
        <v>198</v>
      </c>
      <c r="H2902" s="150">
        <v>1</v>
      </c>
      <c r="I2902" s="151">
        <v>24.15</v>
      </c>
      <c r="J2902" s="151">
        <v>24.15</v>
      </c>
    </row>
    <row r="2903" spans="1:10" x14ac:dyDescent="0.25">
      <c r="A2903" s="156"/>
      <c r="B2903" s="156"/>
      <c r="C2903" s="156"/>
      <c r="D2903" s="156"/>
      <c r="E2903" s="156" t="s">
        <v>1792</v>
      </c>
      <c r="F2903" s="146">
        <v>5.77</v>
      </c>
      <c r="G2903" s="156" t="s">
        <v>1793</v>
      </c>
      <c r="H2903" s="146">
        <v>0</v>
      </c>
      <c r="I2903" s="156" t="s">
        <v>1794</v>
      </c>
      <c r="J2903" s="146">
        <v>5.77</v>
      </c>
    </row>
    <row r="2904" spans="1:10" ht="13.5" thickBot="1" x14ac:dyDescent="0.3">
      <c r="A2904" s="156"/>
      <c r="B2904" s="156"/>
      <c r="C2904" s="156"/>
      <c r="D2904" s="156"/>
      <c r="E2904" s="156" t="s">
        <v>1795</v>
      </c>
      <c r="F2904" s="146">
        <v>0</v>
      </c>
      <c r="G2904" s="156"/>
      <c r="H2904" s="181" t="s">
        <v>1796</v>
      </c>
      <c r="I2904" s="181"/>
      <c r="J2904" s="146">
        <v>31.88</v>
      </c>
    </row>
    <row r="2905" spans="1:10" ht="13.5" thickTop="1" x14ac:dyDescent="0.25">
      <c r="A2905" s="147"/>
      <c r="B2905" s="147"/>
      <c r="C2905" s="147"/>
      <c r="D2905" s="147"/>
      <c r="E2905" s="147"/>
      <c r="F2905" s="147"/>
      <c r="G2905" s="147"/>
      <c r="H2905" s="147"/>
      <c r="I2905" s="147"/>
      <c r="J2905" s="147"/>
    </row>
    <row r="2906" spans="1:10" x14ac:dyDescent="0.25">
      <c r="A2906" s="157" t="s">
        <v>2820</v>
      </c>
      <c r="B2906" s="152" t="s">
        <v>1775</v>
      </c>
      <c r="C2906" s="157" t="s">
        <v>1776</v>
      </c>
      <c r="D2906" s="157" t="s">
        <v>1777</v>
      </c>
      <c r="E2906" s="186" t="s">
        <v>1778</v>
      </c>
      <c r="F2906" s="186"/>
      <c r="G2906" s="153" t="s">
        <v>1779</v>
      </c>
      <c r="H2906" s="152" t="s">
        <v>1780</v>
      </c>
      <c r="I2906" s="152" t="s">
        <v>1781</v>
      </c>
      <c r="J2906" s="152" t="s">
        <v>89</v>
      </c>
    </row>
    <row r="2907" spans="1:10" ht="25.5" x14ac:dyDescent="0.25">
      <c r="A2907" s="158" t="s">
        <v>1461</v>
      </c>
      <c r="B2907" s="138" t="s">
        <v>1306</v>
      </c>
      <c r="C2907" s="158" t="s">
        <v>220</v>
      </c>
      <c r="D2907" s="158" t="s">
        <v>1079</v>
      </c>
      <c r="E2907" s="187" t="s">
        <v>2821</v>
      </c>
      <c r="F2907" s="187"/>
      <c r="G2907" s="139" t="s">
        <v>218</v>
      </c>
      <c r="H2907" s="140">
        <v>1</v>
      </c>
      <c r="I2907" s="141">
        <v>25.2</v>
      </c>
      <c r="J2907" s="141">
        <v>25.2</v>
      </c>
    </row>
    <row r="2908" spans="1:10" x14ac:dyDescent="0.25">
      <c r="A2908" s="155" t="s">
        <v>950</v>
      </c>
      <c r="B2908" s="148" t="s">
        <v>2822</v>
      </c>
      <c r="C2908" s="155" t="s">
        <v>220</v>
      </c>
      <c r="D2908" s="155" t="s">
        <v>1080</v>
      </c>
      <c r="E2908" s="185" t="s">
        <v>1808</v>
      </c>
      <c r="F2908" s="185"/>
      <c r="G2908" s="149" t="s">
        <v>218</v>
      </c>
      <c r="H2908" s="150">
        <v>1</v>
      </c>
      <c r="I2908" s="151">
        <v>25.2</v>
      </c>
      <c r="J2908" s="151">
        <v>25.2</v>
      </c>
    </row>
    <row r="2909" spans="1:10" x14ac:dyDescent="0.25">
      <c r="A2909" s="156"/>
      <c r="B2909" s="156"/>
      <c r="C2909" s="156"/>
      <c r="D2909" s="156"/>
      <c r="E2909" s="156" t="s">
        <v>1792</v>
      </c>
      <c r="F2909" s="146">
        <v>0</v>
      </c>
      <c r="G2909" s="156" t="s">
        <v>1793</v>
      </c>
      <c r="H2909" s="146">
        <v>0</v>
      </c>
      <c r="I2909" s="156" t="s">
        <v>1794</v>
      </c>
      <c r="J2909" s="146">
        <v>0</v>
      </c>
    </row>
    <row r="2910" spans="1:10" ht="13.5" thickBot="1" x14ac:dyDescent="0.3">
      <c r="A2910" s="156"/>
      <c r="B2910" s="156"/>
      <c r="C2910" s="156"/>
      <c r="D2910" s="156"/>
      <c r="E2910" s="156" t="s">
        <v>1795</v>
      </c>
      <c r="F2910" s="146">
        <v>0</v>
      </c>
      <c r="G2910" s="156"/>
      <c r="H2910" s="181" t="s">
        <v>1796</v>
      </c>
      <c r="I2910" s="181"/>
      <c r="J2910" s="146">
        <v>25.2</v>
      </c>
    </row>
    <row r="2911" spans="1:10" ht="13.5" thickTop="1" x14ac:dyDescent="0.25">
      <c r="A2911" s="147"/>
      <c r="B2911" s="147"/>
      <c r="C2911" s="147"/>
      <c r="D2911" s="147"/>
      <c r="E2911" s="147"/>
      <c r="F2911" s="147"/>
      <c r="G2911" s="147"/>
      <c r="H2911" s="147"/>
      <c r="I2911" s="147"/>
      <c r="J2911" s="147"/>
    </row>
    <row r="2912" spans="1:10" x14ac:dyDescent="0.25">
      <c r="A2912" s="157" t="s">
        <v>2823</v>
      </c>
      <c r="B2912" s="152" t="s">
        <v>1775</v>
      </c>
      <c r="C2912" s="157" t="s">
        <v>1776</v>
      </c>
      <c r="D2912" s="157" t="s">
        <v>1777</v>
      </c>
      <c r="E2912" s="186" t="s">
        <v>1778</v>
      </c>
      <c r="F2912" s="186"/>
      <c r="G2912" s="153" t="s">
        <v>1779</v>
      </c>
      <c r="H2912" s="152" t="s">
        <v>1780</v>
      </c>
      <c r="I2912" s="152" t="s">
        <v>1781</v>
      </c>
      <c r="J2912" s="152" t="s">
        <v>89</v>
      </c>
    </row>
    <row r="2913" spans="1:10" x14ac:dyDescent="0.25">
      <c r="A2913" s="158" t="s">
        <v>1461</v>
      </c>
      <c r="B2913" s="138" t="s">
        <v>1307</v>
      </c>
      <c r="C2913" s="158" t="s">
        <v>220</v>
      </c>
      <c r="D2913" s="158" t="s">
        <v>1081</v>
      </c>
      <c r="E2913" s="187" t="s">
        <v>2821</v>
      </c>
      <c r="F2913" s="187"/>
      <c r="G2913" s="139" t="s">
        <v>218</v>
      </c>
      <c r="H2913" s="140">
        <v>1</v>
      </c>
      <c r="I2913" s="141">
        <v>11.93</v>
      </c>
      <c r="J2913" s="141">
        <v>11.93</v>
      </c>
    </row>
    <row r="2914" spans="1:10" x14ac:dyDescent="0.25">
      <c r="A2914" s="155" t="s">
        <v>950</v>
      </c>
      <c r="B2914" s="148" t="s">
        <v>2824</v>
      </c>
      <c r="C2914" s="155" t="s">
        <v>220</v>
      </c>
      <c r="D2914" s="155" t="s">
        <v>1082</v>
      </c>
      <c r="E2914" s="185" t="s">
        <v>1808</v>
      </c>
      <c r="F2914" s="185"/>
      <c r="G2914" s="149" t="s">
        <v>218</v>
      </c>
      <c r="H2914" s="150">
        <v>1</v>
      </c>
      <c r="I2914" s="151">
        <v>11.93</v>
      </c>
      <c r="J2914" s="151">
        <v>11.93</v>
      </c>
    </row>
    <row r="2915" spans="1:10" x14ac:dyDescent="0.25">
      <c r="A2915" s="156"/>
      <c r="B2915" s="156"/>
      <c r="C2915" s="156"/>
      <c r="D2915" s="156"/>
      <c r="E2915" s="156" t="s">
        <v>1792</v>
      </c>
      <c r="F2915" s="146">
        <v>0</v>
      </c>
      <c r="G2915" s="156" t="s">
        <v>1793</v>
      </c>
      <c r="H2915" s="146">
        <v>0</v>
      </c>
      <c r="I2915" s="156" t="s">
        <v>1794</v>
      </c>
      <c r="J2915" s="146">
        <v>0</v>
      </c>
    </row>
    <row r="2916" spans="1:10" ht="13.5" thickBot="1" x14ac:dyDescent="0.3">
      <c r="A2916" s="156"/>
      <c r="B2916" s="156"/>
      <c r="C2916" s="156"/>
      <c r="D2916" s="156"/>
      <c r="E2916" s="156" t="s">
        <v>1795</v>
      </c>
      <c r="F2916" s="146">
        <v>0</v>
      </c>
      <c r="G2916" s="156"/>
      <c r="H2916" s="181" t="s">
        <v>1796</v>
      </c>
      <c r="I2916" s="181"/>
      <c r="J2916" s="146">
        <v>11.93</v>
      </c>
    </row>
    <row r="2917" spans="1:10" ht="13.5" thickTop="1" x14ac:dyDescent="0.25">
      <c r="A2917" s="147"/>
      <c r="B2917" s="147"/>
      <c r="C2917" s="147"/>
      <c r="D2917" s="147"/>
      <c r="E2917" s="147"/>
      <c r="F2917" s="147"/>
      <c r="G2917" s="147"/>
      <c r="H2917" s="147"/>
      <c r="I2917" s="147"/>
      <c r="J2917" s="147"/>
    </row>
    <row r="2918" spans="1:10" x14ac:dyDescent="0.25">
      <c r="A2918" s="157" t="s">
        <v>2825</v>
      </c>
      <c r="B2918" s="152" t="s">
        <v>1775</v>
      </c>
      <c r="C2918" s="157" t="s">
        <v>1776</v>
      </c>
      <c r="D2918" s="157" t="s">
        <v>1777</v>
      </c>
      <c r="E2918" s="186" t="s">
        <v>1778</v>
      </c>
      <c r="F2918" s="186"/>
      <c r="G2918" s="153" t="s">
        <v>1779</v>
      </c>
      <c r="H2918" s="152" t="s">
        <v>1780</v>
      </c>
      <c r="I2918" s="152" t="s">
        <v>1781</v>
      </c>
      <c r="J2918" s="152" t="s">
        <v>89</v>
      </c>
    </row>
    <row r="2919" spans="1:10" ht="38.25" x14ac:dyDescent="0.25">
      <c r="A2919" s="158" t="s">
        <v>1461</v>
      </c>
      <c r="B2919" s="138" t="s">
        <v>1308</v>
      </c>
      <c r="C2919" s="158" t="s">
        <v>774</v>
      </c>
      <c r="D2919" s="158" t="s">
        <v>776</v>
      </c>
      <c r="E2919" s="187">
        <v>12</v>
      </c>
      <c r="F2919" s="187"/>
      <c r="G2919" s="139" t="s">
        <v>198</v>
      </c>
      <c r="H2919" s="140">
        <v>1</v>
      </c>
      <c r="I2919" s="141">
        <v>23.69</v>
      </c>
      <c r="J2919" s="141">
        <v>23.69</v>
      </c>
    </row>
    <row r="2920" spans="1:10" ht="25.5" x14ac:dyDescent="0.25">
      <c r="A2920" s="154" t="s">
        <v>949</v>
      </c>
      <c r="B2920" s="142" t="s">
        <v>1935</v>
      </c>
      <c r="C2920" s="154" t="s">
        <v>8</v>
      </c>
      <c r="D2920" s="154" t="s">
        <v>195</v>
      </c>
      <c r="E2920" s="188" t="s">
        <v>1784</v>
      </c>
      <c r="F2920" s="188"/>
      <c r="G2920" s="143" t="s">
        <v>65</v>
      </c>
      <c r="H2920" s="144">
        <v>0.02</v>
      </c>
      <c r="I2920" s="145">
        <v>21.87</v>
      </c>
      <c r="J2920" s="145">
        <v>0.43</v>
      </c>
    </row>
    <row r="2921" spans="1:10" ht="25.5" x14ac:dyDescent="0.25">
      <c r="A2921" s="154" t="s">
        <v>949</v>
      </c>
      <c r="B2921" s="142" t="s">
        <v>1967</v>
      </c>
      <c r="C2921" s="154" t="s">
        <v>8</v>
      </c>
      <c r="D2921" s="154" t="s">
        <v>194</v>
      </c>
      <c r="E2921" s="188" t="s">
        <v>1784</v>
      </c>
      <c r="F2921" s="188"/>
      <c r="G2921" s="143" t="s">
        <v>65</v>
      </c>
      <c r="H2921" s="144">
        <v>0.02</v>
      </c>
      <c r="I2921" s="145">
        <v>16.84</v>
      </c>
      <c r="J2921" s="145">
        <v>0.33</v>
      </c>
    </row>
    <row r="2922" spans="1:10" ht="25.5" x14ac:dyDescent="0.25">
      <c r="A2922" s="155" t="s">
        <v>950</v>
      </c>
      <c r="B2922" s="148" t="s">
        <v>2826</v>
      </c>
      <c r="C2922" s="155" t="s">
        <v>774</v>
      </c>
      <c r="D2922" s="155" t="s">
        <v>1083</v>
      </c>
      <c r="E2922" s="185" t="s">
        <v>1808</v>
      </c>
      <c r="F2922" s="185"/>
      <c r="G2922" s="149" t="s">
        <v>198</v>
      </c>
      <c r="H2922" s="150">
        <v>1</v>
      </c>
      <c r="I2922" s="151">
        <v>22.93</v>
      </c>
      <c r="J2922" s="151">
        <v>22.93</v>
      </c>
    </row>
    <row r="2923" spans="1:10" x14ac:dyDescent="0.25">
      <c r="A2923" s="156"/>
      <c r="B2923" s="156"/>
      <c r="C2923" s="156"/>
      <c r="D2923" s="156"/>
      <c r="E2923" s="156" t="s">
        <v>1792</v>
      </c>
      <c r="F2923" s="146">
        <v>0.56000000000000005</v>
      </c>
      <c r="G2923" s="156" t="s">
        <v>1793</v>
      </c>
      <c r="H2923" s="146">
        <v>0</v>
      </c>
      <c r="I2923" s="156" t="s">
        <v>1794</v>
      </c>
      <c r="J2923" s="146">
        <v>0.56000000000000005</v>
      </c>
    </row>
    <row r="2924" spans="1:10" ht="13.5" thickBot="1" x14ac:dyDescent="0.3">
      <c r="A2924" s="156"/>
      <c r="B2924" s="156"/>
      <c r="C2924" s="156"/>
      <c r="D2924" s="156"/>
      <c r="E2924" s="156" t="s">
        <v>1795</v>
      </c>
      <c r="F2924" s="146">
        <v>0</v>
      </c>
      <c r="G2924" s="156"/>
      <c r="H2924" s="181" t="s">
        <v>1796</v>
      </c>
      <c r="I2924" s="181"/>
      <c r="J2924" s="146">
        <v>23.69</v>
      </c>
    </row>
    <row r="2925" spans="1:10" ht="13.5" thickTop="1" x14ac:dyDescent="0.25">
      <c r="A2925" s="147"/>
      <c r="B2925" s="147"/>
      <c r="C2925" s="147"/>
      <c r="D2925" s="147"/>
      <c r="E2925" s="147"/>
      <c r="F2925" s="147"/>
      <c r="G2925" s="147"/>
      <c r="H2925" s="147"/>
      <c r="I2925" s="147"/>
      <c r="J2925" s="147"/>
    </row>
    <row r="2926" spans="1:10" x14ac:dyDescent="0.25">
      <c r="A2926" s="157" t="s">
        <v>2827</v>
      </c>
      <c r="B2926" s="152" t="s">
        <v>1775</v>
      </c>
      <c r="C2926" s="157" t="s">
        <v>1776</v>
      </c>
      <c r="D2926" s="157" t="s">
        <v>1777</v>
      </c>
      <c r="E2926" s="186" t="s">
        <v>1778</v>
      </c>
      <c r="F2926" s="186"/>
      <c r="G2926" s="153" t="s">
        <v>1779</v>
      </c>
      <c r="H2926" s="152" t="s">
        <v>1780</v>
      </c>
      <c r="I2926" s="152" t="s">
        <v>1781</v>
      </c>
      <c r="J2926" s="152" t="s">
        <v>89</v>
      </c>
    </row>
    <row r="2927" spans="1:10" ht="25.5" x14ac:dyDescent="0.25">
      <c r="A2927" s="158" t="s">
        <v>1461</v>
      </c>
      <c r="B2927" s="138" t="s">
        <v>1084</v>
      </c>
      <c r="C2927" s="158" t="s">
        <v>777</v>
      </c>
      <c r="D2927" s="158" t="s">
        <v>1085</v>
      </c>
      <c r="E2927" s="187">
        <v>9.82</v>
      </c>
      <c r="F2927" s="187"/>
      <c r="G2927" s="139" t="s">
        <v>198</v>
      </c>
      <c r="H2927" s="140">
        <v>1</v>
      </c>
      <c r="I2927" s="141">
        <v>36.89</v>
      </c>
      <c r="J2927" s="141">
        <v>36.89</v>
      </c>
    </row>
    <row r="2928" spans="1:10" x14ac:dyDescent="0.25">
      <c r="A2928" s="155" t="s">
        <v>950</v>
      </c>
      <c r="B2928" s="148" t="s">
        <v>1087</v>
      </c>
      <c r="C2928" s="155" t="s">
        <v>777</v>
      </c>
      <c r="D2928" s="155" t="s">
        <v>1088</v>
      </c>
      <c r="E2928" s="185" t="s">
        <v>2575</v>
      </c>
      <c r="F2928" s="185"/>
      <c r="G2928" s="149" t="s">
        <v>65</v>
      </c>
      <c r="H2928" s="150">
        <v>0.4</v>
      </c>
      <c r="I2928" s="151">
        <v>16.760000000000002</v>
      </c>
      <c r="J2928" s="151">
        <v>6.7</v>
      </c>
    </row>
    <row r="2929" spans="1:10" x14ac:dyDescent="0.25">
      <c r="A2929" s="155" t="s">
        <v>950</v>
      </c>
      <c r="B2929" s="148" t="s">
        <v>1086</v>
      </c>
      <c r="C2929" s="155" t="s">
        <v>777</v>
      </c>
      <c r="D2929" s="155" t="s">
        <v>538</v>
      </c>
      <c r="E2929" s="185" t="s">
        <v>2575</v>
      </c>
      <c r="F2929" s="185"/>
      <c r="G2929" s="149" t="s">
        <v>65</v>
      </c>
      <c r="H2929" s="150">
        <v>0.4</v>
      </c>
      <c r="I2929" s="151">
        <v>23.21</v>
      </c>
      <c r="J2929" s="151">
        <v>9.2799999999999994</v>
      </c>
    </row>
    <row r="2930" spans="1:10" x14ac:dyDescent="0.25">
      <c r="A2930" s="155" t="s">
        <v>950</v>
      </c>
      <c r="B2930" s="148" t="s">
        <v>1089</v>
      </c>
      <c r="C2930" s="155" t="s">
        <v>777</v>
      </c>
      <c r="D2930" s="155" t="s">
        <v>1090</v>
      </c>
      <c r="E2930" s="185" t="s">
        <v>1808</v>
      </c>
      <c r="F2930" s="185"/>
      <c r="G2930" s="149" t="s">
        <v>198</v>
      </c>
      <c r="H2930" s="150">
        <v>1</v>
      </c>
      <c r="I2930" s="151">
        <v>20.91</v>
      </c>
      <c r="J2930" s="151">
        <v>20.91</v>
      </c>
    </row>
    <row r="2931" spans="1:10" x14ac:dyDescent="0.25">
      <c r="A2931" s="156"/>
      <c r="B2931" s="156"/>
      <c r="C2931" s="156"/>
      <c r="D2931" s="156"/>
      <c r="E2931" s="156" t="s">
        <v>1792</v>
      </c>
      <c r="F2931" s="146">
        <v>15.979999999999999</v>
      </c>
      <c r="G2931" s="156" t="s">
        <v>1793</v>
      </c>
      <c r="H2931" s="146">
        <v>0</v>
      </c>
      <c r="I2931" s="156" t="s">
        <v>1794</v>
      </c>
      <c r="J2931" s="146">
        <v>15.979999999999999</v>
      </c>
    </row>
    <row r="2932" spans="1:10" ht="13.5" thickBot="1" x14ac:dyDescent="0.3">
      <c r="A2932" s="156"/>
      <c r="B2932" s="156"/>
      <c r="C2932" s="156"/>
      <c r="D2932" s="156"/>
      <c r="E2932" s="156" t="s">
        <v>1795</v>
      </c>
      <c r="F2932" s="146">
        <v>0</v>
      </c>
      <c r="G2932" s="156"/>
      <c r="H2932" s="181" t="s">
        <v>1796</v>
      </c>
      <c r="I2932" s="181"/>
      <c r="J2932" s="146">
        <v>36.89</v>
      </c>
    </row>
    <row r="2933" spans="1:10" ht="13.5" thickTop="1" x14ac:dyDescent="0.25">
      <c r="A2933" s="147"/>
      <c r="B2933" s="147"/>
      <c r="C2933" s="147"/>
      <c r="D2933" s="147"/>
      <c r="E2933" s="147"/>
      <c r="F2933" s="147"/>
      <c r="G2933" s="147"/>
      <c r="H2933" s="147"/>
      <c r="I2933" s="147"/>
      <c r="J2933" s="147"/>
    </row>
    <row r="2934" spans="1:10" x14ac:dyDescent="0.25">
      <c r="A2934" s="157" t="s">
        <v>2828</v>
      </c>
      <c r="B2934" s="152" t="s">
        <v>1775</v>
      </c>
      <c r="C2934" s="157" t="s">
        <v>1776</v>
      </c>
      <c r="D2934" s="157" t="s">
        <v>1777</v>
      </c>
      <c r="E2934" s="186" t="s">
        <v>1778</v>
      </c>
      <c r="F2934" s="186"/>
      <c r="G2934" s="153" t="s">
        <v>1779</v>
      </c>
      <c r="H2934" s="152" t="s">
        <v>1780</v>
      </c>
      <c r="I2934" s="152" t="s">
        <v>1781</v>
      </c>
      <c r="J2934" s="152" t="s">
        <v>89</v>
      </c>
    </row>
    <row r="2935" spans="1:10" ht="25.5" x14ac:dyDescent="0.25">
      <c r="A2935" s="158" t="s">
        <v>1461</v>
      </c>
      <c r="B2935" s="138" t="s">
        <v>1309</v>
      </c>
      <c r="C2935" s="158" t="s">
        <v>738</v>
      </c>
      <c r="D2935" s="158" t="s">
        <v>1091</v>
      </c>
      <c r="E2935" s="187" t="s">
        <v>2128</v>
      </c>
      <c r="F2935" s="187"/>
      <c r="G2935" s="139" t="s">
        <v>198</v>
      </c>
      <c r="H2935" s="140">
        <v>1</v>
      </c>
      <c r="I2935" s="141">
        <v>11.77</v>
      </c>
      <c r="J2935" s="141">
        <v>11.77</v>
      </c>
    </row>
    <row r="2936" spans="1:10" ht="25.5" x14ac:dyDescent="0.25">
      <c r="A2936" s="154" t="s">
        <v>949</v>
      </c>
      <c r="B2936" s="142" t="s">
        <v>2829</v>
      </c>
      <c r="C2936" s="154" t="s">
        <v>738</v>
      </c>
      <c r="D2936" s="154" t="s">
        <v>194</v>
      </c>
      <c r="E2936" s="188" t="s">
        <v>2128</v>
      </c>
      <c r="F2936" s="188"/>
      <c r="G2936" s="143" t="s">
        <v>65</v>
      </c>
      <c r="H2936" s="144">
        <v>0.03</v>
      </c>
      <c r="I2936" s="145">
        <v>17.309999999999999</v>
      </c>
      <c r="J2936" s="145">
        <v>0.51</v>
      </c>
    </row>
    <row r="2937" spans="1:10" ht="25.5" x14ac:dyDescent="0.25">
      <c r="A2937" s="154" t="s">
        <v>949</v>
      </c>
      <c r="B2937" s="142" t="s">
        <v>2830</v>
      </c>
      <c r="C2937" s="154" t="s">
        <v>738</v>
      </c>
      <c r="D2937" s="154" t="s">
        <v>195</v>
      </c>
      <c r="E2937" s="188" t="s">
        <v>2128</v>
      </c>
      <c r="F2937" s="188"/>
      <c r="G2937" s="143" t="s">
        <v>65</v>
      </c>
      <c r="H2937" s="144">
        <v>0.06</v>
      </c>
      <c r="I2937" s="145">
        <v>21.44</v>
      </c>
      <c r="J2937" s="145">
        <v>1.28</v>
      </c>
    </row>
    <row r="2938" spans="1:10" x14ac:dyDescent="0.25">
      <c r="A2938" s="155" t="s">
        <v>950</v>
      </c>
      <c r="B2938" s="148" t="s">
        <v>1092</v>
      </c>
      <c r="C2938" s="155" t="s">
        <v>738</v>
      </c>
      <c r="D2938" s="155" t="s">
        <v>1091</v>
      </c>
      <c r="E2938" s="185" t="s">
        <v>1808</v>
      </c>
      <c r="F2938" s="185"/>
      <c r="G2938" s="149" t="s">
        <v>198</v>
      </c>
      <c r="H2938" s="150">
        <v>1</v>
      </c>
      <c r="I2938" s="151">
        <v>9.98</v>
      </c>
      <c r="J2938" s="151">
        <v>9.98</v>
      </c>
    </row>
    <row r="2939" spans="1:10" x14ac:dyDescent="0.25">
      <c r="A2939" s="156"/>
      <c r="B2939" s="156"/>
      <c r="C2939" s="156"/>
      <c r="D2939" s="156"/>
      <c r="E2939" s="156" t="s">
        <v>1792</v>
      </c>
      <c r="F2939" s="146">
        <v>1.21</v>
      </c>
      <c r="G2939" s="156" t="s">
        <v>1793</v>
      </c>
      <c r="H2939" s="146">
        <v>0</v>
      </c>
      <c r="I2939" s="156" t="s">
        <v>1794</v>
      </c>
      <c r="J2939" s="146">
        <v>1.21</v>
      </c>
    </row>
    <row r="2940" spans="1:10" ht="13.5" thickBot="1" x14ac:dyDescent="0.3">
      <c r="A2940" s="156"/>
      <c r="B2940" s="156"/>
      <c r="C2940" s="156"/>
      <c r="D2940" s="156"/>
      <c r="E2940" s="156" t="s">
        <v>1795</v>
      </c>
      <c r="F2940" s="146">
        <v>0</v>
      </c>
      <c r="G2940" s="156"/>
      <c r="H2940" s="181" t="s">
        <v>1796</v>
      </c>
      <c r="I2940" s="181"/>
      <c r="J2940" s="146">
        <v>11.77</v>
      </c>
    </row>
    <row r="2941" spans="1:10" ht="13.5" thickTop="1" x14ac:dyDescent="0.25">
      <c r="A2941" s="147"/>
      <c r="B2941" s="147"/>
      <c r="C2941" s="147"/>
      <c r="D2941" s="147"/>
      <c r="E2941" s="147"/>
      <c r="F2941" s="147"/>
      <c r="G2941" s="147"/>
      <c r="H2941" s="147"/>
      <c r="I2941" s="147"/>
      <c r="J2941" s="147"/>
    </row>
    <row r="2942" spans="1:10" x14ac:dyDescent="0.25">
      <c r="A2942" s="157" t="s">
        <v>2831</v>
      </c>
      <c r="B2942" s="152" t="s">
        <v>1775</v>
      </c>
      <c r="C2942" s="157" t="s">
        <v>1776</v>
      </c>
      <c r="D2942" s="157" t="s">
        <v>1777</v>
      </c>
      <c r="E2942" s="186" t="s">
        <v>1778</v>
      </c>
      <c r="F2942" s="186"/>
      <c r="G2942" s="153" t="s">
        <v>1779</v>
      </c>
      <c r="H2942" s="152" t="s">
        <v>1780</v>
      </c>
      <c r="I2942" s="152" t="s">
        <v>1781</v>
      </c>
      <c r="J2942" s="152" t="s">
        <v>89</v>
      </c>
    </row>
    <row r="2943" spans="1:10" ht="38.25" x14ac:dyDescent="0.25">
      <c r="A2943" s="158" t="s">
        <v>1461</v>
      </c>
      <c r="B2943" s="138" t="s">
        <v>1310</v>
      </c>
      <c r="C2943" s="158" t="s">
        <v>737</v>
      </c>
      <c r="D2943" s="158" t="s">
        <v>778</v>
      </c>
      <c r="E2943" s="187">
        <v>7</v>
      </c>
      <c r="F2943" s="187"/>
      <c r="G2943" s="139" t="s">
        <v>218</v>
      </c>
      <c r="H2943" s="140">
        <v>1</v>
      </c>
      <c r="I2943" s="141">
        <v>46.86</v>
      </c>
      <c r="J2943" s="141">
        <v>46.86</v>
      </c>
    </row>
    <row r="2944" spans="1:10" ht="25.5" x14ac:dyDescent="0.25">
      <c r="A2944" s="155" t="s">
        <v>950</v>
      </c>
      <c r="B2944" s="148" t="s">
        <v>2832</v>
      </c>
      <c r="C2944" s="155" t="s">
        <v>737</v>
      </c>
      <c r="D2944" s="155" t="s">
        <v>778</v>
      </c>
      <c r="E2944" s="185" t="s">
        <v>1808</v>
      </c>
      <c r="F2944" s="185"/>
      <c r="G2944" s="149" t="s">
        <v>218</v>
      </c>
      <c r="H2944" s="150">
        <v>1</v>
      </c>
      <c r="I2944" s="151">
        <v>35</v>
      </c>
      <c r="J2944" s="151">
        <v>35</v>
      </c>
    </row>
    <row r="2945" spans="1:10" ht="25.5" x14ac:dyDescent="0.25">
      <c r="A2945" s="155" t="s">
        <v>950</v>
      </c>
      <c r="B2945" s="148" t="s">
        <v>2789</v>
      </c>
      <c r="C2945" s="155" t="s">
        <v>737</v>
      </c>
      <c r="D2945" s="155" t="s">
        <v>955</v>
      </c>
      <c r="E2945" s="185" t="s">
        <v>2575</v>
      </c>
      <c r="F2945" s="185"/>
      <c r="G2945" s="149" t="s">
        <v>956</v>
      </c>
      <c r="H2945" s="150">
        <v>0.4</v>
      </c>
      <c r="I2945" s="151">
        <v>11.17</v>
      </c>
      <c r="J2945" s="151">
        <v>4.46</v>
      </c>
    </row>
    <row r="2946" spans="1:10" ht="25.5" x14ac:dyDescent="0.25">
      <c r="A2946" s="155" t="s">
        <v>950</v>
      </c>
      <c r="B2946" s="148" t="s">
        <v>2788</v>
      </c>
      <c r="C2946" s="155" t="s">
        <v>737</v>
      </c>
      <c r="D2946" s="155" t="s">
        <v>538</v>
      </c>
      <c r="E2946" s="185" t="s">
        <v>2575</v>
      </c>
      <c r="F2946" s="185"/>
      <c r="G2946" s="149" t="s">
        <v>956</v>
      </c>
      <c r="H2946" s="150">
        <v>0.4</v>
      </c>
      <c r="I2946" s="151">
        <v>18.510000000000002</v>
      </c>
      <c r="J2946" s="151">
        <v>7.4</v>
      </c>
    </row>
    <row r="2947" spans="1:10" x14ac:dyDescent="0.25">
      <c r="A2947" s="156"/>
      <c r="B2947" s="156"/>
      <c r="C2947" s="156"/>
      <c r="D2947" s="156"/>
      <c r="E2947" s="156" t="s">
        <v>1792</v>
      </c>
      <c r="F2947" s="146">
        <v>11.86</v>
      </c>
      <c r="G2947" s="156" t="s">
        <v>1793</v>
      </c>
      <c r="H2947" s="146">
        <v>0</v>
      </c>
      <c r="I2947" s="156" t="s">
        <v>1794</v>
      </c>
      <c r="J2947" s="146">
        <v>11.86</v>
      </c>
    </row>
    <row r="2948" spans="1:10" ht="13.5" thickBot="1" x14ac:dyDescent="0.3">
      <c r="A2948" s="156"/>
      <c r="B2948" s="156"/>
      <c r="C2948" s="156"/>
      <c r="D2948" s="156"/>
      <c r="E2948" s="156" t="s">
        <v>1795</v>
      </c>
      <c r="F2948" s="146">
        <v>0</v>
      </c>
      <c r="G2948" s="156"/>
      <c r="H2948" s="181" t="s">
        <v>1796</v>
      </c>
      <c r="I2948" s="181"/>
      <c r="J2948" s="146">
        <v>46.86</v>
      </c>
    </row>
    <row r="2949" spans="1:10" ht="13.5" thickTop="1" x14ac:dyDescent="0.25">
      <c r="A2949" s="147"/>
      <c r="B2949" s="147"/>
      <c r="C2949" s="147"/>
      <c r="D2949" s="147"/>
      <c r="E2949" s="147"/>
      <c r="F2949" s="147"/>
      <c r="G2949" s="147"/>
      <c r="H2949" s="147"/>
      <c r="I2949" s="147"/>
      <c r="J2949" s="147"/>
    </row>
    <row r="2950" spans="1:10" x14ac:dyDescent="0.25">
      <c r="A2950" s="157" t="s">
        <v>2833</v>
      </c>
      <c r="B2950" s="152" t="s">
        <v>1775</v>
      </c>
      <c r="C2950" s="157" t="s">
        <v>1776</v>
      </c>
      <c r="D2950" s="157" t="s">
        <v>1777</v>
      </c>
      <c r="E2950" s="186" t="s">
        <v>1778</v>
      </c>
      <c r="F2950" s="186"/>
      <c r="G2950" s="153" t="s">
        <v>1779</v>
      </c>
      <c r="H2950" s="152" t="s">
        <v>1780</v>
      </c>
      <c r="I2950" s="152" t="s">
        <v>1781</v>
      </c>
      <c r="J2950" s="152" t="s">
        <v>89</v>
      </c>
    </row>
    <row r="2951" spans="1:10" ht="25.5" x14ac:dyDescent="0.25">
      <c r="A2951" s="158" t="s">
        <v>1461</v>
      </c>
      <c r="B2951" s="138" t="s">
        <v>1311</v>
      </c>
      <c r="C2951" s="158" t="s">
        <v>738</v>
      </c>
      <c r="D2951" s="158" t="s">
        <v>1731</v>
      </c>
      <c r="E2951" s="187" t="s">
        <v>2128</v>
      </c>
      <c r="F2951" s="187"/>
      <c r="G2951" s="139" t="s">
        <v>198</v>
      </c>
      <c r="H2951" s="140">
        <v>1</v>
      </c>
      <c r="I2951" s="141">
        <v>269.08999999999997</v>
      </c>
      <c r="J2951" s="141">
        <v>269.08999999999997</v>
      </c>
    </row>
    <row r="2952" spans="1:10" ht="25.5" x14ac:dyDescent="0.25">
      <c r="A2952" s="154" t="s">
        <v>949</v>
      </c>
      <c r="B2952" s="142" t="s">
        <v>2829</v>
      </c>
      <c r="C2952" s="154" t="s">
        <v>738</v>
      </c>
      <c r="D2952" s="154" t="s">
        <v>194</v>
      </c>
      <c r="E2952" s="188" t="s">
        <v>2128</v>
      </c>
      <c r="F2952" s="188"/>
      <c r="G2952" s="143" t="s">
        <v>65</v>
      </c>
      <c r="H2952" s="144">
        <v>0.5</v>
      </c>
      <c r="I2952" s="145">
        <v>17.309999999999999</v>
      </c>
      <c r="J2952" s="145">
        <v>8.65</v>
      </c>
    </row>
    <row r="2953" spans="1:10" ht="25.5" x14ac:dyDescent="0.25">
      <c r="A2953" s="154" t="s">
        <v>949</v>
      </c>
      <c r="B2953" s="142" t="s">
        <v>2830</v>
      </c>
      <c r="C2953" s="154" t="s">
        <v>738</v>
      </c>
      <c r="D2953" s="154" t="s">
        <v>195</v>
      </c>
      <c r="E2953" s="188" t="s">
        <v>2128</v>
      </c>
      <c r="F2953" s="188"/>
      <c r="G2953" s="143" t="s">
        <v>65</v>
      </c>
      <c r="H2953" s="144">
        <v>1</v>
      </c>
      <c r="I2953" s="145">
        <v>21.44</v>
      </c>
      <c r="J2953" s="145">
        <v>21.44</v>
      </c>
    </row>
    <row r="2954" spans="1:10" x14ac:dyDescent="0.25">
      <c r="A2954" s="155" t="s">
        <v>950</v>
      </c>
      <c r="B2954" s="148" t="s">
        <v>1093</v>
      </c>
      <c r="C2954" s="155" t="s">
        <v>738</v>
      </c>
      <c r="D2954" s="155" t="s">
        <v>1094</v>
      </c>
      <c r="E2954" s="185" t="s">
        <v>1808</v>
      </c>
      <c r="F2954" s="185"/>
      <c r="G2954" s="149" t="s">
        <v>198</v>
      </c>
      <c r="H2954" s="150">
        <v>1</v>
      </c>
      <c r="I2954" s="151">
        <v>239</v>
      </c>
      <c r="J2954" s="151">
        <v>239</v>
      </c>
    </row>
    <row r="2955" spans="1:10" x14ac:dyDescent="0.25">
      <c r="A2955" s="156"/>
      <c r="B2955" s="156"/>
      <c r="C2955" s="156"/>
      <c r="D2955" s="156"/>
      <c r="E2955" s="156" t="s">
        <v>1792</v>
      </c>
      <c r="F2955" s="146">
        <v>20.399999999999999</v>
      </c>
      <c r="G2955" s="156" t="s">
        <v>1793</v>
      </c>
      <c r="H2955" s="146">
        <v>0</v>
      </c>
      <c r="I2955" s="156" t="s">
        <v>1794</v>
      </c>
      <c r="J2955" s="146">
        <v>20.399999999999999</v>
      </c>
    </row>
    <row r="2956" spans="1:10" ht="13.5" thickBot="1" x14ac:dyDescent="0.3">
      <c r="A2956" s="156"/>
      <c r="B2956" s="156"/>
      <c r="C2956" s="156"/>
      <c r="D2956" s="156"/>
      <c r="E2956" s="156" t="s">
        <v>1795</v>
      </c>
      <c r="F2956" s="146">
        <v>0</v>
      </c>
      <c r="G2956" s="156"/>
      <c r="H2956" s="181" t="s">
        <v>1796</v>
      </c>
      <c r="I2956" s="181"/>
      <c r="J2956" s="146">
        <v>269.08999999999997</v>
      </c>
    </row>
    <row r="2957" spans="1:10" ht="13.5" thickTop="1" x14ac:dyDescent="0.25">
      <c r="A2957" s="147"/>
      <c r="B2957" s="147"/>
      <c r="C2957" s="147"/>
      <c r="D2957" s="147"/>
      <c r="E2957" s="147"/>
      <c r="F2957" s="147"/>
      <c r="G2957" s="147"/>
      <c r="H2957" s="147"/>
      <c r="I2957" s="147"/>
      <c r="J2957" s="147"/>
    </row>
    <row r="2958" spans="1:10" x14ac:dyDescent="0.25">
      <c r="A2958" s="157" t="s">
        <v>2834</v>
      </c>
      <c r="B2958" s="152" t="s">
        <v>1775</v>
      </c>
      <c r="C2958" s="157" t="s">
        <v>1776</v>
      </c>
      <c r="D2958" s="157" t="s">
        <v>1777</v>
      </c>
      <c r="E2958" s="186" t="s">
        <v>1778</v>
      </c>
      <c r="F2958" s="186"/>
      <c r="G2958" s="153" t="s">
        <v>1779</v>
      </c>
      <c r="H2958" s="152" t="s">
        <v>1780</v>
      </c>
      <c r="I2958" s="152" t="s">
        <v>1781</v>
      </c>
      <c r="J2958" s="152" t="s">
        <v>89</v>
      </c>
    </row>
    <row r="2959" spans="1:10" x14ac:dyDescent="0.25">
      <c r="A2959" s="158" t="s">
        <v>1461</v>
      </c>
      <c r="B2959" s="138" t="s">
        <v>1312</v>
      </c>
      <c r="C2959" s="158" t="s">
        <v>220</v>
      </c>
      <c r="D2959" s="158" t="s">
        <v>1095</v>
      </c>
      <c r="E2959" s="187" t="s">
        <v>2835</v>
      </c>
      <c r="F2959" s="187"/>
      <c r="G2959" s="139" t="s">
        <v>218</v>
      </c>
      <c r="H2959" s="140">
        <v>1</v>
      </c>
      <c r="I2959" s="141">
        <v>1017.98</v>
      </c>
      <c r="J2959" s="141">
        <v>1017.98</v>
      </c>
    </row>
    <row r="2960" spans="1:10" ht="25.5" x14ac:dyDescent="0.25">
      <c r="A2960" s="154" t="s">
        <v>949</v>
      </c>
      <c r="B2960" s="142" t="s">
        <v>2794</v>
      </c>
      <c r="C2960" s="154" t="s">
        <v>220</v>
      </c>
      <c r="D2960" s="154" t="s">
        <v>959</v>
      </c>
      <c r="E2960" s="188" t="s">
        <v>2793</v>
      </c>
      <c r="F2960" s="188"/>
      <c r="G2960" s="143" t="s">
        <v>956</v>
      </c>
      <c r="H2960" s="144">
        <v>3</v>
      </c>
      <c r="I2960" s="145">
        <v>3.45</v>
      </c>
      <c r="J2960" s="145">
        <v>10.35</v>
      </c>
    </row>
    <row r="2961" spans="1:10" ht="25.5" x14ac:dyDescent="0.25">
      <c r="A2961" s="155" t="s">
        <v>950</v>
      </c>
      <c r="B2961" s="148" t="s">
        <v>2836</v>
      </c>
      <c r="C2961" s="155" t="s">
        <v>220</v>
      </c>
      <c r="D2961" s="155" t="s">
        <v>1047</v>
      </c>
      <c r="E2961" s="185" t="s">
        <v>2575</v>
      </c>
      <c r="F2961" s="185"/>
      <c r="G2961" s="149" t="s">
        <v>956</v>
      </c>
      <c r="H2961" s="150">
        <v>4</v>
      </c>
      <c r="I2961" s="151">
        <v>19.564675000000001</v>
      </c>
      <c r="J2961" s="151">
        <v>78.25</v>
      </c>
    </row>
    <row r="2962" spans="1:10" x14ac:dyDescent="0.25">
      <c r="A2962" s="155" t="s">
        <v>950</v>
      </c>
      <c r="B2962" s="148" t="s">
        <v>2837</v>
      </c>
      <c r="C2962" s="155" t="s">
        <v>220</v>
      </c>
      <c r="D2962" s="155" t="s">
        <v>1095</v>
      </c>
      <c r="E2962" s="185" t="s">
        <v>1808</v>
      </c>
      <c r="F2962" s="185"/>
      <c r="G2962" s="149" t="s">
        <v>218</v>
      </c>
      <c r="H2962" s="150">
        <v>1</v>
      </c>
      <c r="I2962" s="151">
        <v>880</v>
      </c>
      <c r="J2962" s="151">
        <v>880</v>
      </c>
    </row>
    <row r="2963" spans="1:10" x14ac:dyDescent="0.25">
      <c r="A2963" s="155" t="s">
        <v>950</v>
      </c>
      <c r="B2963" s="148" t="s">
        <v>2796</v>
      </c>
      <c r="C2963" s="155" t="s">
        <v>8</v>
      </c>
      <c r="D2963" s="155" t="s">
        <v>538</v>
      </c>
      <c r="E2963" s="185" t="s">
        <v>2575</v>
      </c>
      <c r="F2963" s="185"/>
      <c r="G2963" s="149" t="s">
        <v>65</v>
      </c>
      <c r="H2963" s="150">
        <v>3</v>
      </c>
      <c r="I2963" s="151">
        <v>16.46</v>
      </c>
      <c r="J2963" s="151">
        <v>49.38</v>
      </c>
    </row>
    <row r="2964" spans="1:10" x14ac:dyDescent="0.25">
      <c r="A2964" s="156"/>
      <c r="B2964" s="156"/>
      <c r="C2964" s="156"/>
      <c r="D2964" s="156"/>
      <c r="E2964" s="156" t="s">
        <v>1792</v>
      </c>
      <c r="F2964" s="146">
        <v>127.63</v>
      </c>
      <c r="G2964" s="156" t="s">
        <v>1793</v>
      </c>
      <c r="H2964" s="146">
        <v>0</v>
      </c>
      <c r="I2964" s="156" t="s">
        <v>1794</v>
      </c>
      <c r="J2964" s="146">
        <v>127.63</v>
      </c>
    </row>
    <row r="2965" spans="1:10" ht="13.5" thickBot="1" x14ac:dyDescent="0.3">
      <c r="A2965" s="156"/>
      <c r="B2965" s="156"/>
      <c r="C2965" s="156"/>
      <c r="D2965" s="156"/>
      <c r="E2965" s="156" t="s">
        <v>1795</v>
      </c>
      <c r="F2965" s="146">
        <v>0</v>
      </c>
      <c r="G2965" s="156"/>
      <c r="H2965" s="181" t="s">
        <v>1796</v>
      </c>
      <c r="I2965" s="181"/>
      <c r="J2965" s="146">
        <v>1017.98</v>
      </c>
    </row>
    <row r="2966" spans="1:10" ht="13.5" thickTop="1" x14ac:dyDescent="0.25">
      <c r="A2966" s="147"/>
      <c r="B2966" s="147"/>
      <c r="C2966" s="147"/>
      <c r="D2966" s="147"/>
      <c r="E2966" s="147"/>
      <c r="F2966" s="147"/>
      <c r="G2966" s="147"/>
      <c r="H2966" s="147"/>
      <c r="I2966" s="147"/>
      <c r="J2966" s="147"/>
    </row>
    <row r="2967" spans="1:10" x14ac:dyDescent="0.25">
      <c r="A2967" s="157" t="s">
        <v>2838</v>
      </c>
      <c r="B2967" s="152" t="s">
        <v>1775</v>
      </c>
      <c r="C2967" s="157" t="s">
        <v>1776</v>
      </c>
      <c r="D2967" s="157" t="s">
        <v>1777</v>
      </c>
      <c r="E2967" s="186" t="s">
        <v>1778</v>
      </c>
      <c r="F2967" s="186"/>
      <c r="G2967" s="153" t="s">
        <v>1779</v>
      </c>
      <c r="H2967" s="152" t="s">
        <v>1780</v>
      </c>
      <c r="I2967" s="152" t="s">
        <v>1781</v>
      </c>
      <c r="J2967" s="152" t="s">
        <v>89</v>
      </c>
    </row>
    <row r="2968" spans="1:10" ht="51" x14ac:dyDescent="0.25">
      <c r="A2968" s="158" t="s">
        <v>1461</v>
      </c>
      <c r="B2968" s="138" t="s">
        <v>1313</v>
      </c>
      <c r="C2968" s="158" t="s">
        <v>774</v>
      </c>
      <c r="D2968" s="158" t="s">
        <v>779</v>
      </c>
      <c r="E2968" s="187">
        <v>12</v>
      </c>
      <c r="F2968" s="187"/>
      <c r="G2968" s="139" t="s">
        <v>198</v>
      </c>
      <c r="H2968" s="140">
        <v>1</v>
      </c>
      <c r="I2968" s="141">
        <v>196.88</v>
      </c>
      <c r="J2968" s="141">
        <v>196.88</v>
      </c>
    </row>
    <row r="2969" spans="1:10" ht="63.75" x14ac:dyDescent="0.25">
      <c r="A2969" s="154" t="s">
        <v>949</v>
      </c>
      <c r="B2969" s="142" t="s">
        <v>2839</v>
      </c>
      <c r="C2969" s="154" t="s">
        <v>8</v>
      </c>
      <c r="D2969" s="154" t="s">
        <v>241</v>
      </c>
      <c r="E2969" s="188" t="s">
        <v>1811</v>
      </c>
      <c r="F2969" s="188"/>
      <c r="G2969" s="143" t="s">
        <v>185</v>
      </c>
      <c r="H2969" s="144">
        <v>0.40179999999999999</v>
      </c>
      <c r="I2969" s="145">
        <v>86.69</v>
      </c>
      <c r="J2969" s="145">
        <v>34.83</v>
      </c>
    </row>
    <row r="2970" spans="1:10" ht="51" x14ac:dyDescent="0.25">
      <c r="A2970" s="154" t="s">
        <v>949</v>
      </c>
      <c r="B2970" s="142" t="s">
        <v>2840</v>
      </c>
      <c r="C2970" s="154" t="s">
        <v>8</v>
      </c>
      <c r="D2970" s="154" t="s">
        <v>259</v>
      </c>
      <c r="E2970" s="188" t="s">
        <v>1811</v>
      </c>
      <c r="F2970" s="188"/>
      <c r="G2970" s="143" t="s">
        <v>187</v>
      </c>
      <c r="H2970" s="144">
        <v>7.0400000000000004E-2</v>
      </c>
      <c r="I2970" s="145">
        <v>30.51</v>
      </c>
      <c r="J2970" s="145">
        <v>2.14</v>
      </c>
    </row>
    <row r="2971" spans="1:10" ht="25.5" x14ac:dyDescent="0.25">
      <c r="A2971" s="154" t="s">
        <v>949</v>
      </c>
      <c r="B2971" s="142" t="s">
        <v>2271</v>
      </c>
      <c r="C2971" s="154" t="s">
        <v>8</v>
      </c>
      <c r="D2971" s="154" t="s">
        <v>215</v>
      </c>
      <c r="E2971" s="188" t="s">
        <v>1784</v>
      </c>
      <c r="F2971" s="188"/>
      <c r="G2971" s="143" t="s">
        <v>65</v>
      </c>
      <c r="H2971" s="144">
        <v>1.3</v>
      </c>
      <c r="I2971" s="145">
        <v>20.97</v>
      </c>
      <c r="J2971" s="145">
        <v>27.26</v>
      </c>
    </row>
    <row r="2972" spans="1:10" ht="25.5" x14ac:dyDescent="0.25">
      <c r="A2972" s="154" t="s">
        <v>949</v>
      </c>
      <c r="B2972" s="142" t="s">
        <v>2272</v>
      </c>
      <c r="C2972" s="154" t="s">
        <v>8</v>
      </c>
      <c r="D2972" s="154" t="s">
        <v>466</v>
      </c>
      <c r="E2972" s="188" t="s">
        <v>1784</v>
      </c>
      <c r="F2972" s="188"/>
      <c r="G2972" s="143" t="s">
        <v>65</v>
      </c>
      <c r="H2972" s="144">
        <v>1.3</v>
      </c>
      <c r="I2972" s="145">
        <v>17.84</v>
      </c>
      <c r="J2972" s="145">
        <v>23.19</v>
      </c>
    </row>
    <row r="2973" spans="1:10" ht="25.5" x14ac:dyDescent="0.25">
      <c r="A2973" s="155" t="s">
        <v>950</v>
      </c>
      <c r="B2973" s="148" t="s">
        <v>2842</v>
      </c>
      <c r="C2973" s="155" t="s">
        <v>8</v>
      </c>
      <c r="D2973" s="155" t="s">
        <v>561</v>
      </c>
      <c r="E2973" s="185" t="s">
        <v>1808</v>
      </c>
      <c r="F2973" s="185"/>
      <c r="G2973" s="149" t="s">
        <v>459</v>
      </c>
      <c r="H2973" s="150">
        <v>2.52E-2</v>
      </c>
      <c r="I2973" s="151">
        <v>31.43</v>
      </c>
      <c r="J2973" s="151">
        <v>0.79</v>
      </c>
    </row>
    <row r="2974" spans="1:10" ht="25.5" x14ac:dyDescent="0.25">
      <c r="A2974" s="155" t="s">
        <v>950</v>
      </c>
      <c r="B2974" s="148" t="s">
        <v>2841</v>
      </c>
      <c r="C2974" s="155" t="s">
        <v>8</v>
      </c>
      <c r="D2974" s="155" t="s">
        <v>539</v>
      </c>
      <c r="E2974" s="185" t="s">
        <v>1808</v>
      </c>
      <c r="F2974" s="185"/>
      <c r="G2974" s="149" t="s">
        <v>43</v>
      </c>
      <c r="H2974" s="150">
        <v>0.35449999999999998</v>
      </c>
      <c r="I2974" s="151">
        <v>26.43</v>
      </c>
      <c r="J2974" s="151">
        <v>9.36</v>
      </c>
    </row>
    <row r="2975" spans="1:10" ht="25.5" x14ac:dyDescent="0.25">
      <c r="A2975" s="155" t="s">
        <v>950</v>
      </c>
      <c r="B2975" s="148" t="s">
        <v>2844</v>
      </c>
      <c r="C2975" s="155" t="s">
        <v>774</v>
      </c>
      <c r="D2975" s="155" t="s">
        <v>1097</v>
      </c>
      <c r="E2975" s="185" t="s">
        <v>1808</v>
      </c>
      <c r="F2975" s="185"/>
      <c r="G2975" s="149" t="s">
        <v>198</v>
      </c>
      <c r="H2975" s="150">
        <v>0.60499999999999998</v>
      </c>
      <c r="I2975" s="151">
        <v>123</v>
      </c>
      <c r="J2975" s="151">
        <v>74.41</v>
      </c>
    </row>
    <row r="2976" spans="1:10" ht="25.5" x14ac:dyDescent="0.25">
      <c r="A2976" s="155" t="s">
        <v>950</v>
      </c>
      <c r="B2976" s="148" t="s">
        <v>2843</v>
      </c>
      <c r="C2976" s="155" t="s">
        <v>774</v>
      </c>
      <c r="D2976" s="155" t="s">
        <v>1096</v>
      </c>
      <c r="E2976" s="185" t="s">
        <v>1808</v>
      </c>
      <c r="F2976" s="185"/>
      <c r="G2976" s="149" t="s">
        <v>198</v>
      </c>
      <c r="H2976" s="150">
        <v>0.11</v>
      </c>
      <c r="I2976" s="151">
        <v>226.4</v>
      </c>
      <c r="J2976" s="151">
        <v>24.9</v>
      </c>
    </row>
    <row r="2977" spans="1:10" x14ac:dyDescent="0.25">
      <c r="A2977" s="156"/>
      <c r="B2977" s="156"/>
      <c r="C2977" s="156"/>
      <c r="D2977" s="156"/>
      <c r="E2977" s="156" t="s">
        <v>1792</v>
      </c>
      <c r="F2977" s="146">
        <v>45.29</v>
      </c>
      <c r="G2977" s="156" t="s">
        <v>1793</v>
      </c>
      <c r="H2977" s="146">
        <v>0</v>
      </c>
      <c r="I2977" s="156" t="s">
        <v>1794</v>
      </c>
      <c r="J2977" s="146">
        <v>45.29</v>
      </c>
    </row>
    <row r="2978" spans="1:10" ht="13.5" thickBot="1" x14ac:dyDescent="0.3">
      <c r="A2978" s="156"/>
      <c r="B2978" s="156"/>
      <c r="C2978" s="156"/>
      <c r="D2978" s="156"/>
      <c r="E2978" s="156" t="s">
        <v>1795</v>
      </c>
      <c r="F2978" s="146">
        <v>0</v>
      </c>
      <c r="G2978" s="156"/>
      <c r="H2978" s="181" t="s">
        <v>1796</v>
      </c>
      <c r="I2978" s="181"/>
      <c r="J2978" s="146">
        <v>196.88</v>
      </c>
    </row>
    <row r="2979" spans="1:10" ht="13.5" thickTop="1" x14ac:dyDescent="0.25">
      <c r="A2979" s="147"/>
      <c r="B2979" s="147"/>
      <c r="C2979" s="147"/>
      <c r="D2979" s="147"/>
      <c r="E2979" s="147"/>
      <c r="F2979" s="147"/>
      <c r="G2979" s="147"/>
      <c r="H2979" s="147"/>
      <c r="I2979" s="147"/>
      <c r="J2979" s="147"/>
    </row>
    <row r="2980" spans="1:10" x14ac:dyDescent="0.25">
      <c r="A2980" s="157" t="s">
        <v>2845</v>
      </c>
      <c r="B2980" s="152" t="s">
        <v>1775</v>
      </c>
      <c r="C2980" s="157" t="s">
        <v>1776</v>
      </c>
      <c r="D2980" s="157" t="s">
        <v>1777</v>
      </c>
      <c r="E2980" s="186" t="s">
        <v>1778</v>
      </c>
      <c r="F2980" s="186"/>
      <c r="G2980" s="153" t="s">
        <v>1779</v>
      </c>
      <c r="H2980" s="152" t="s">
        <v>1780</v>
      </c>
      <c r="I2980" s="152" t="s">
        <v>1781</v>
      </c>
      <c r="J2980" s="152" t="s">
        <v>89</v>
      </c>
    </row>
    <row r="2981" spans="1:10" ht="25.5" x14ac:dyDescent="0.25">
      <c r="A2981" s="158" t="s">
        <v>1461</v>
      </c>
      <c r="B2981" s="138" t="s">
        <v>1314</v>
      </c>
      <c r="C2981" s="158" t="s">
        <v>738</v>
      </c>
      <c r="D2981" s="158" t="s">
        <v>1098</v>
      </c>
      <c r="E2981" s="187" t="s">
        <v>2128</v>
      </c>
      <c r="F2981" s="187"/>
      <c r="G2981" s="139" t="s">
        <v>198</v>
      </c>
      <c r="H2981" s="140">
        <v>1</v>
      </c>
      <c r="I2981" s="141">
        <v>73.48</v>
      </c>
      <c r="J2981" s="141">
        <v>73.48</v>
      </c>
    </row>
    <row r="2982" spans="1:10" ht="25.5" x14ac:dyDescent="0.25">
      <c r="A2982" s="154" t="s">
        <v>949</v>
      </c>
      <c r="B2982" s="142" t="s">
        <v>2829</v>
      </c>
      <c r="C2982" s="154" t="s">
        <v>738</v>
      </c>
      <c r="D2982" s="154" t="s">
        <v>194</v>
      </c>
      <c r="E2982" s="188" t="s">
        <v>2128</v>
      </c>
      <c r="F2982" s="188"/>
      <c r="G2982" s="143" t="s">
        <v>65</v>
      </c>
      <c r="H2982" s="144">
        <v>0.25</v>
      </c>
      <c r="I2982" s="145">
        <v>17.309999999999999</v>
      </c>
      <c r="J2982" s="145">
        <v>4.32</v>
      </c>
    </row>
    <row r="2983" spans="1:10" ht="25.5" x14ac:dyDescent="0.25">
      <c r="A2983" s="154" t="s">
        <v>949</v>
      </c>
      <c r="B2983" s="142" t="s">
        <v>2830</v>
      </c>
      <c r="C2983" s="154" t="s">
        <v>738</v>
      </c>
      <c r="D2983" s="154" t="s">
        <v>195</v>
      </c>
      <c r="E2983" s="188" t="s">
        <v>2128</v>
      </c>
      <c r="F2983" s="188"/>
      <c r="G2983" s="143" t="s">
        <v>65</v>
      </c>
      <c r="H2983" s="144">
        <v>0.5</v>
      </c>
      <c r="I2983" s="145">
        <v>21.44</v>
      </c>
      <c r="J2983" s="145">
        <v>10.72</v>
      </c>
    </row>
    <row r="2984" spans="1:10" x14ac:dyDescent="0.25">
      <c r="A2984" s="155" t="s">
        <v>950</v>
      </c>
      <c r="B2984" s="148" t="s">
        <v>1099</v>
      </c>
      <c r="C2984" s="155" t="s">
        <v>738</v>
      </c>
      <c r="D2984" s="155" t="s">
        <v>1098</v>
      </c>
      <c r="E2984" s="185" t="s">
        <v>1808</v>
      </c>
      <c r="F2984" s="185"/>
      <c r="G2984" s="149" t="s">
        <v>198</v>
      </c>
      <c r="H2984" s="150">
        <v>1</v>
      </c>
      <c r="I2984" s="151">
        <v>58.44</v>
      </c>
      <c r="J2984" s="151">
        <v>58.44</v>
      </c>
    </row>
    <row r="2985" spans="1:10" x14ac:dyDescent="0.25">
      <c r="A2985" s="156"/>
      <c r="B2985" s="156"/>
      <c r="C2985" s="156"/>
      <c r="D2985" s="156"/>
      <c r="E2985" s="156" t="s">
        <v>1792</v>
      </c>
      <c r="F2985" s="146">
        <v>10.199999999999999</v>
      </c>
      <c r="G2985" s="156" t="s">
        <v>1793</v>
      </c>
      <c r="H2985" s="146">
        <v>0</v>
      </c>
      <c r="I2985" s="156" t="s">
        <v>1794</v>
      </c>
      <c r="J2985" s="146">
        <v>10.199999999999999</v>
      </c>
    </row>
    <row r="2986" spans="1:10" ht="13.5" thickBot="1" x14ac:dyDescent="0.3">
      <c r="A2986" s="156"/>
      <c r="B2986" s="156"/>
      <c r="C2986" s="156"/>
      <c r="D2986" s="156"/>
      <c r="E2986" s="156" t="s">
        <v>1795</v>
      </c>
      <c r="F2986" s="146">
        <v>0</v>
      </c>
      <c r="G2986" s="156"/>
      <c r="H2986" s="181" t="s">
        <v>1796</v>
      </c>
      <c r="I2986" s="181"/>
      <c r="J2986" s="146">
        <v>73.48</v>
      </c>
    </row>
    <row r="2987" spans="1:10" ht="13.5" thickTop="1" x14ac:dyDescent="0.25">
      <c r="A2987" s="147"/>
      <c r="B2987" s="147"/>
      <c r="C2987" s="147"/>
      <c r="D2987" s="147"/>
      <c r="E2987" s="147"/>
      <c r="F2987" s="147"/>
      <c r="G2987" s="147"/>
      <c r="H2987" s="147"/>
      <c r="I2987" s="147"/>
      <c r="J2987" s="147"/>
    </row>
    <row r="2988" spans="1:10" x14ac:dyDescent="0.25">
      <c r="A2988" s="157" t="s">
        <v>2846</v>
      </c>
      <c r="B2988" s="152" t="s">
        <v>1775</v>
      </c>
      <c r="C2988" s="157" t="s">
        <v>1776</v>
      </c>
      <c r="D2988" s="157" t="s">
        <v>1777</v>
      </c>
      <c r="E2988" s="186" t="s">
        <v>1778</v>
      </c>
      <c r="F2988" s="186"/>
      <c r="G2988" s="153" t="s">
        <v>1779</v>
      </c>
      <c r="H2988" s="152" t="s">
        <v>1780</v>
      </c>
      <c r="I2988" s="152" t="s">
        <v>1781</v>
      </c>
      <c r="J2988" s="152" t="s">
        <v>89</v>
      </c>
    </row>
    <row r="2989" spans="1:10" ht="38.25" x14ac:dyDescent="0.25">
      <c r="A2989" s="158" t="s">
        <v>1461</v>
      </c>
      <c r="B2989" s="138" t="s">
        <v>1315</v>
      </c>
      <c r="C2989" s="158" t="s">
        <v>737</v>
      </c>
      <c r="D2989" s="158" t="s">
        <v>780</v>
      </c>
      <c r="E2989" s="187">
        <v>7</v>
      </c>
      <c r="F2989" s="187"/>
      <c r="G2989" s="139" t="s">
        <v>218</v>
      </c>
      <c r="H2989" s="140">
        <v>1</v>
      </c>
      <c r="I2989" s="141">
        <v>61.82</v>
      </c>
      <c r="J2989" s="141">
        <v>61.82</v>
      </c>
    </row>
    <row r="2990" spans="1:10" ht="25.5" x14ac:dyDescent="0.25">
      <c r="A2990" s="155" t="s">
        <v>950</v>
      </c>
      <c r="B2990" s="148" t="s">
        <v>2847</v>
      </c>
      <c r="C2990" s="155" t="s">
        <v>737</v>
      </c>
      <c r="D2990" s="155" t="s">
        <v>1100</v>
      </c>
      <c r="E2990" s="185" t="s">
        <v>1808</v>
      </c>
      <c r="F2990" s="185"/>
      <c r="G2990" s="149" t="s">
        <v>218</v>
      </c>
      <c r="H2990" s="150">
        <v>1</v>
      </c>
      <c r="I2990" s="151">
        <v>55.89</v>
      </c>
      <c r="J2990" s="151">
        <v>55.89</v>
      </c>
    </row>
    <row r="2991" spans="1:10" ht="25.5" x14ac:dyDescent="0.25">
      <c r="A2991" s="155" t="s">
        <v>950</v>
      </c>
      <c r="B2991" s="148" t="s">
        <v>2789</v>
      </c>
      <c r="C2991" s="155" t="s">
        <v>737</v>
      </c>
      <c r="D2991" s="155" t="s">
        <v>955</v>
      </c>
      <c r="E2991" s="185" t="s">
        <v>2575</v>
      </c>
      <c r="F2991" s="185"/>
      <c r="G2991" s="149" t="s">
        <v>956</v>
      </c>
      <c r="H2991" s="150">
        <v>0.2</v>
      </c>
      <c r="I2991" s="151">
        <v>11.17</v>
      </c>
      <c r="J2991" s="151">
        <v>2.23</v>
      </c>
    </row>
    <row r="2992" spans="1:10" ht="25.5" x14ac:dyDescent="0.25">
      <c r="A2992" s="155" t="s">
        <v>950</v>
      </c>
      <c r="B2992" s="148" t="s">
        <v>2788</v>
      </c>
      <c r="C2992" s="155" t="s">
        <v>737</v>
      </c>
      <c r="D2992" s="155" t="s">
        <v>538</v>
      </c>
      <c r="E2992" s="185" t="s">
        <v>2575</v>
      </c>
      <c r="F2992" s="185"/>
      <c r="G2992" s="149" t="s">
        <v>956</v>
      </c>
      <c r="H2992" s="150">
        <v>0.2</v>
      </c>
      <c r="I2992" s="151">
        <v>18.510000000000002</v>
      </c>
      <c r="J2992" s="151">
        <v>3.7</v>
      </c>
    </row>
    <row r="2993" spans="1:10" x14ac:dyDescent="0.25">
      <c r="A2993" s="156"/>
      <c r="B2993" s="156"/>
      <c r="C2993" s="156"/>
      <c r="D2993" s="156"/>
      <c r="E2993" s="156" t="s">
        <v>1792</v>
      </c>
      <c r="F2993" s="146">
        <v>5.93</v>
      </c>
      <c r="G2993" s="156" t="s">
        <v>1793</v>
      </c>
      <c r="H2993" s="146">
        <v>0</v>
      </c>
      <c r="I2993" s="156" t="s">
        <v>1794</v>
      </c>
      <c r="J2993" s="146">
        <v>5.93</v>
      </c>
    </row>
    <row r="2994" spans="1:10" ht="13.5" thickBot="1" x14ac:dyDescent="0.3">
      <c r="A2994" s="156"/>
      <c r="B2994" s="156"/>
      <c r="C2994" s="156"/>
      <c r="D2994" s="156"/>
      <c r="E2994" s="156" t="s">
        <v>1795</v>
      </c>
      <c r="F2994" s="146">
        <v>0</v>
      </c>
      <c r="G2994" s="156"/>
      <c r="H2994" s="181" t="s">
        <v>1796</v>
      </c>
      <c r="I2994" s="181"/>
      <c r="J2994" s="146">
        <v>61.82</v>
      </c>
    </row>
    <row r="2995" spans="1:10" ht="13.5" thickTop="1" x14ac:dyDescent="0.25">
      <c r="A2995" s="147"/>
      <c r="B2995" s="147"/>
      <c r="C2995" s="147"/>
      <c r="D2995" s="147"/>
      <c r="E2995" s="147"/>
      <c r="F2995" s="147"/>
      <c r="G2995" s="147"/>
      <c r="H2995" s="147"/>
      <c r="I2995" s="147"/>
      <c r="J2995" s="147"/>
    </row>
    <row r="2996" spans="1:10" x14ac:dyDescent="0.25">
      <c r="A2996" s="157" t="s">
        <v>2848</v>
      </c>
      <c r="B2996" s="152" t="s">
        <v>1775</v>
      </c>
      <c r="C2996" s="157" t="s">
        <v>1776</v>
      </c>
      <c r="D2996" s="157" t="s">
        <v>1777</v>
      </c>
      <c r="E2996" s="186" t="s">
        <v>1778</v>
      </c>
      <c r="F2996" s="186"/>
      <c r="G2996" s="153" t="s">
        <v>1779</v>
      </c>
      <c r="H2996" s="152" t="s">
        <v>1780</v>
      </c>
      <c r="I2996" s="152" t="s">
        <v>1781</v>
      </c>
      <c r="J2996" s="152" t="s">
        <v>89</v>
      </c>
    </row>
    <row r="2997" spans="1:10" ht="25.5" x14ac:dyDescent="0.25">
      <c r="A2997" s="158" t="s">
        <v>1461</v>
      </c>
      <c r="B2997" s="138" t="s">
        <v>1316</v>
      </c>
      <c r="C2997" s="158" t="s">
        <v>738</v>
      </c>
      <c r="D2997" s="158" t="s">
        <v>1102</v>
      </c>
      <c r="E2997" s="187" t="s">
        <v>2128</v>
      </c>
      <c r="F2997" s="187"/>
      <c r="G2997" s="139" t="s">
        <v>198</v>
      </c>
      <c r="H2997" s="140">
        <v>1</v>
      </c>
      <c r="I2997" s="141">
        <v>108.62</v>
      </c>
      <c r="J2997" s="141">
        <v>108.62</v>
      </c>
    </row>
    <row r="2998" spans="1:10" ht="25.5" x14ac:dyDescent="0.25">
      <c r="A2998" s="154" t="s">
        <v>949</v>
      </c>
      <c r="B2998" s="142" t="s">
        <v>2829</v>
      </c>
      <c r="C2998" s="154" t="s">
        <v>738</v>
      </c>
      <c r="D2998" s="154" t="s">
        <v>194</v>
      </c>
      <c r="E2998" s="188" t="s">
        <v>2128</v>
      </c>
      <c r="F2998" s="188"/>
      <c r="G2998" s="143" t="s">
        <v>65</v>
      </c>
      <c r="H2998" s="144">
        <v>0.25</v>
      </c>
      <c r="I2998" s="145">
        <v>17.309999999999999</v>
      </c>
      <c r="J2998" s="145">
        <v>4.32</v>
      </c>
    </row>
    <row r="2999" spans="1:10" ht="25.5" x14ac:dyDescent="0.25">
      <c r="A2999" s="154" t="s">
        <v>949</v>
      </c>
      <c r="B2999" s="142" t="s">
        <v>2830</v>
      </c>
      <c r="C2999" s="154" t="s">
        <v>738</v>
      </c>
      <c r="D2999" s="154" t="s">
        <v>195</v>
      </c>
      <c r="E2999" s="188" t="s">
        <v>2128</v>
      </c>
      <c r="F2999" s="188"/>
      <c r="G2999" s="143" t="s">
        <v>65</v>
      </c>
      <c r="H2999" s="144">
        <v>0.5</v>
      </c>
      <c r="I2999" s="145">
        <v>21.44</v>
      </c>
      <c r="J2999" s="145">
        <v>10.72</v>
      </c>
    </row>
    <row r="3000" spans="1:10" x14ac:dyDescent="0.25">
      <c r="A3000" s="155" t="s">
        <v>950</v>
      </c>
      <c r="B3000" s="148" t="s">
        <v>1101</v>
      </c>
      <c r="C3000" s="155" t="s">
        <v>738</v>
      </c>
      <c r="D3000" s="155" t="s">
        <v>1102</v>
      </c>
      <c r="E3000" s="185" t="s">
        <v>1808</v>
      </c>
      <c r="F3000" s="185"/>
      <c r="G3000" s="149" t="s">
        <v>198</v>
      </c>
      <c r="H3000" s="150">
        <v>1</v>
      </c>
      <c r="I3000" s="151">
        <v>93.58</v>
      </c>
      <c r="J3000" s="151">
        <v>93.58</v>
      </c>
    </row>
    <row r="3001" spans="1:10" x14ac:dyDescent="0.25">
      <c r="A3001" s="156"/>
      <c r="B3001" s="156"/>
      <c r="C3001" s="156"/>
      <c r="D3001" s="156"/>
      <c r="E3001" s="156" t="s">
        <v>1792</v>
      </c>
      <c r="F3001" s="146">
        <v>10.199999999999999</v>
      </c>
      <c r="G3001" s="156" t="s">
        <v>1793</v>
      </c>
      <c r="H3001" s="146">
        <v>0</v>
      </c>
      <c r="I3001" s="156" t="s">
        <v>1794</v>
      </c>
      <c r="J3001" s="146">
        <v>10.199999999999999</v>
      </c>
    </row>
    <row r="3002" spans="1:10" ht="13.5" thickBot="1" x14ac:dyDescent="0.3">
      <c r="A3002" s="156"/>
      <c r="B3002" s="156"/>
      <c r="C3002" s="156"/>
      <c r="D3002" s="156"/>
      <c r="E3002" s="156" t="s">
        <v>1795</v>
      </c>
      <c r="F3002" s="146">
        <v>0</v>
      </c>
      <c r="G3002" s="156"/>
      <c r="H3002" s="181" t="s">
        <v>1796</v>
      </c>
      <c r="I3002" s="181"/>
      <c r="J3002" s="146">
        <v>108.62</v>
      </c>
    </row>
    <row r="3003" spans="1:10" ht="13.5" thickTop="1" x14ac:dyDescent="0.25">
      <c r="A3003" s="147"/>
      <c r="B3003" s="147"/>
      <c r="C3003" s="147"/>
      <c r="D3003" s="147"/>
      <c r="E3003" s="147"/>
      <c r="F3003" s="147"/>
      <c r="G3003" s="147"/>
      <c r="H3003" s="147"/>
      <c r="I3003" s="147"/>
      <c r="J3003" s="147"/>
    </row>
    <row r="3004" spans="1:10" x14ac:dyDescent="0.25">
      <c r="A3004" s="157" t="s">
        <v>2849</v>
      </c>
      <c r="B3004" s="152" t="s">
        <v>1775</v>
      </c>
      <c r="C3004" s="157" t="s">
        <v>1776</v>
      </c>
      <c r="D3004" s="157" t="s">
        <v>1777</v>
      </c>
      <c r="E3004" s="186" t="s">
        <v>1778</v>
      </c>
      <c r="F3004" s="186"/>
      <c r="G3004" s="153" t="s">
        <v>1779</v>
      </c>
      <c r="H3004" s="152" t="s">
        <v>1780</v>
      </c>
      <c r="I3004" s="152" t="s">
        <v>1781</v>
      </c>
      <c r="J3004" s="152" t="s">
        <v>89</v>
      </c>
    </row>
    <row r="3005" spans="1:10" ht="25.5" x14ac:dyDescent="0.25">
      <c r="A3005" s="158" t="s">
        <v>1461</v>
      </c>
      <c r="B3005" s="138" t="s">
        <v>1317</v>
      </c>
      <c r="C3005" s="158" t="s">
        <v>220</v>
      </c>
      <c r="D3005" s="158" t="s">
        <v>1103</v>
      </c>
      <c r="E3005" s="187" t="s">
        <v>2821</v>
      </c>
      <c r="F3005" s="187"/>
      <c r="G3005" s="139" t="s">
        <v>218</v>
      </c>
      <c r="H3005" s="140">
        <v>1</v>
      </c>
      <c r="I3005" s="141">
        <v>6.16</v>
      </c>
      <c r="J3005" s="141">
        <v>6.16</v>
      </c>
    </row>
    <row r="3006" spans="1:10" x14ac:dyDescent="0.25">
      <c r="A3006" s="155" t="s">
        <v>950</v>
      </c>
      <c r="B3006" s="148" t="s">
        <v>2850</v>
      </c>
      <c r="C3006" s="155" t="s">
        <v>220</v>
      </c>
      <c r="D3006" s="155" t="s">
        <v>1104</v>
      </c>
      <c r="E3006" s="185" t="s">
        <v>1808</v>
      </c>
      <c r="F3006" s="185"/>
      <c r="G3006" s="149" t="s">
        <v>218</v>
      </c>
      <c r="H3006" s="150">
        <v>1</v>
      </c>
      <c r="I3006" s="151">
        <v>6.16</v>
      </c>
      <c r="J3006" s="151">
        <v>6.16</v>
      </c>
    </row>
    <row r="3007" spans="1:10" x14ac:dyDescent="0.25">
      <c r="A3007" s="156"/>
      <c r="B3007" s="156"/>
      <c r="C3007" s="156"/>
      <c r="D3007" s="156"/>
      <c r="E3007" s="156" t="s">
        <v>1792</v>
      </c>
      <c r="F3007" s="146">
        <v>0</v>
      </c>
      <c r="G3007" s="156" t="s">
        <v>1793</v>
      </c>
      <c r="H3007" s="146">
        <v>0</v>
      </c>
      <c r="I3007" s="156" t="s">
        <v>1794</v>
      </c>
      <c r="J3007" s="146">
        <v>0</v>
      </c>
    </row>
    <row r="3008" spans="1:10" ht="13.5" thickBot="1" x14ac:dyDescent="0.3">
      <c r="A3008" s="156"/>
      <c r="B3008" s="156"/>
      <c r="C3008" s="156"/>
      <c r="D3008" s="156"/>
      <c r="E3008" s="156" t="s">
        <v>1795</v>
      </c>
      <c r="F3008" s="146">
        <v>0</v>
      </c>
      <c r="G3008" s="156"/>
      <c r="H3008" s="181" t="s">
        <v>1796</v>
      </c>
      <c r="I3008" s="181"/>
      <c r="J3008" s="146">
        <v>6.16</v>
      </c>
    </row>
    <row r="3009" spans="1:10" ht="13.5" thickTop="1" x14ac:dyDescent="0.25">
      <c r="A3009" s="147"/>
      <c r="B3009" s="147"/>
      <c r="C3009" s="147"/>
      <c r="D3009" s="147"/>
      <c r="E3009" s="147"/>
      <c r="F3009" s="147"/>
      <c r="G3009" s="147"/>
      <c r="H3009" s="147"/>
      <c r="I3009" s="147"/>
      <c r="J3009" s="147"/>
    </row>
    <row r="3010" spans="1:10" x14ac:dyDescent="0.25">
      <c r="A3010" s="157" t="s">
        <v>2851</v>
      </c>
      <c r="B3010" s="152" t="s">
        <v>1775</v>
      </c>
      <c r="C3010" s="157" t="s">
        <v>1776</v>
      </c>
      <c r="D3010" s="157" t="s">
        <v>1777</v>
      </c>
      <c r="E3010" s="186" t="s">
        <v>1778</v>
      </c>
      <c r="F3010" s="186"/>
      <c r="G3010" s="153" t="s">
        <v>1779</v>
      </c>
      <c r="H3010" s="152" t="s">
        <v>1780</v>
      </c>
      <c r="I3010" s="152" t="s">
        <v>1781</v>
      </c>
      <c r="J3010" s="152" t="s">
        <v>89</v>
      </c>
    </row>
    <row r="3011" spans="1:10" ht="25.5" x14ac:dyDescent="0.25">
      <c r="A3011" s="158" t="s">
        <v>1461</v>
      </c>
      <c r="B3011" s="138" t="s">
        <v>1105</v>
      </c>
      <c r="C3011" s="158" t="s">
        <v>777</v>
      </c>
      <c r="D3011" s="158" t="s">
        <v>781</v>
      </c>
      <c r="E3011" s="187">
        <v>9.8000000000000007</v>
      </c>
      <c r="F3011" s="187"/>
      <c r="G3011" s="139" t="s">
        <v>198</v>
      </c>
      <c r="H3011" s="140">
        <v>1</v>
      </c>
      <c r="I3011" s="141">
        <v>3160.86</v>
      </c>
      <c r="J3011" s="141">
        <v>3160.86</v>
      </c>
    </row>
    <row r="3012" spans="1:10" x14ac:dyDescent="0.25">
      <c r="A3012" s="155" t="s">
        <v>950</v>
      </c>
      <c r="B3012" s="148" t="s">
        <v>1106</v>
      </c>
      <c r="C3012" s="155" t="s">
        <v>777</v>
      </c>
      <c r="D3012" s="155" t="s">
        <v>1107</v>
      </c>
      <c r="E3012" s="185" t="s">
        <v>2575</v>
      </c>
      <c r="F3012" s="185"/>
      <c r="G3012" s="149" t="s">
        <v>65</v>
      </c>
      <c r="H3012" s="150">
        <v>1</v>
      </c>
      <c r="I3012" s="151">
        <v>28.56</v>
      </c>
      <c r="J3012" s="151">
        <v>28.56</v>
      </c>
    </row>
    <row r="3013" spans="1:10" x14ac:dyDescent="0.25">
      <c r="A3013" s="155" t="s">
        <v>950</v>
      </c>
      <c r="B3013" s="148" t="s">
        <v>1108</v>
      </c>
      <c r="C3013" s="155" t="s">
        <v>777</v>
      </c>
      <c r="D3013" s="155" t="s">
        <v>1109</v>
      </c>
      <c r="E3013" s="185" t="s">
        <v>1808</v>
      </c>
      <c r="F3013" s="185"/>
      <c r="G3013" s="149" t="s">
        <v>198</v>
      </c>
      <c r="H3013" s="150">
        <v>1</v>
      </c>
      <c r="I3013" s="151">
        <v>3132.3</v>
      </c>
      <c r="J3013" s="151">
        <v>3132.3</v>
      </c>
    </row>
    <row r="3014" spans="1:10" x14ac:dyDescent="0.25">
      <c r="A3014" s="156"/>
      <c r="B3014" s="156"/>
      <c r="C3014" s="156"/>
      <c r="D3014" s="156"/>
      <c r="E3014" s="156" t="s">
        <v>1792</v>
      </c>
      <c r="F3014" s="146">
        <v>28.56</v>
      </c>
      <c r="G3014" s="156" t="s">
        <v>1793</v>
      </c>
      <c r="H3014" s="146">
        <v>0</v>
      </c>
      <c r="I3014" s="156" t="s">
        <v>1794</v>
      </c>
      <c r="J3014" s="146">
        <v>28.56</v>
      </c>
    </row>
    <row r="3015" spans="1:10" ht="13.5" thickBot="1" x14ac:dyDescent="0.3">
      <c r="A3015" s="156"/>
      <c r="B3015" s="156"/>
      <c r="C3015" s="156"/>
      <c r="D3015" s="156"/>
      <c r="E3015" s="156" t="s">
        <v>1795</v>
      </c>
      <c r="F3015" s="146">
        <v>0</v>
      </c>
      <c r="G3015" s="156"/>
      <c r="H3015" s="181" t="s">
        <v>1796</v>
      </c>
      <c r="I3015" s="181"/>
      <c r="J3015" s="146">
        <v>3160.86</v>
      </c>
    </row>
    <row r="3016" spans="1:10" ht="13.5" thickTop="1" x14ac:dyDescent="0.25">
      <c r="A3016" s="147"/>
      <c r="B3016" s="147"/>
      <c r="C3016" s="147"/>
      <c r="D3016" s="147"/>
      <c r="E3016" s="147"/>
      <c r="F3016" s="147"/>
      <c r="G3016" s="147"/>
      <c r="H3016" s="147"/>
      <c r="I3016" s="147"/>
      <c r="J3016" s="147"/>
    </row>
    <row r="3017" spans="1:10" x14ac:dyDescent="0.25">
      <c r="A3017" s="157" t="s">
        <v>2852</v>
      </c>
      <c r="B3017" s="152" t="s">
        <v>1775</v>
      </c>
      <c r="C3017" s="157" t="s">
        <v>1776</v>
      </c>
      <c r="D3017" s="157" t="s">
        <v>1777</v>
      </c>
      <c r="E3017" s="186" t="s">
        <v>1778</v>
      </c>
      <c r="F3017" s="186"/>
      <c r="G3017" s="153" t="s">
        <v>1779</v>
      </c>
      <c r="H3017" s="152" t="s">
        <v>1780</v>
      </c>
      <c r="I3017" s="152" t="s">
        <v>1781</v>
      </c>
      <c r="J3017" s="152" t="s">
        <v>89</v>
      </c>
    </row>
    <row r="3018" spans="1:10" ht="38.25" x14ac:dyDescent="0.25">
      <c r="A3018" s="158" t="s">
        <v>1461</v>
      </c>
      <c r="B3018" s="138" t="s">
        <v>1318</v>
      </c>
      <c r="C3018" s="158" t="s">
        <v>774</v>
      </c>
      <c r="D3018" s="158" t="s">
        <v>1110</v>
      </c>
      <c r="E3018" s="187">
        <v>12</v>
      </c>
      <c r="F3018" s="187"/>
      <c r="G3018" s="139" t="s">
        <v>198</v>
      </c>
      <c r="H3018" s="140">
        <v>1</v>
      </c>
      <c r="I3018" s="141">
        <v>508.33</v>
      </c>
      <c r="J3018" s="141">
        <v>508.33</v>
      </c>
    </row>
    <row r="3019" spans="1:10" ht="25.5" x14ac:dyDescent="0.25">
      <c r="A3019" s="154" t="s">
        <v>949</v>
      </c>
      <c r="B3019" s="142" t="s">
        <v>1935</v>
      </c>
      <c r="C3019" s="154" t="s">
        <v>8</v>
      </c>
      <c r="D3019" s="154" t="s">
        <v>195</v>
      </c>
      <c r="E3019" s="188" t="s">
        <v>1784</v>
      </c>
      <c r="F3019" s="188"/>
      <c r="G3019" s="143" t="s">
        <v>65</v>
      </c>
      <c r="H3019" s="144">
        <v>0.6</v>
      </c>
      <c r="I3019" s="145">
        <v>21.87</v>
      </c>
      <c r="J3019" s="145">
        <v>13.12</v>
      </c>
    </row>
    <row r="3020" spans="1:10" ht="25.5" x14ac:dyDescent="0.25">
      <c r="A3020" s="154" t="s">
        <v>949</v>
      </c>
      <c r="B3020" s="142" t="s">
        <v>1967</v>
      </c>
      <c r="C3020" s="154" t="s">
        <v>8</v>
      </c>
      <c r="D3020" s="154" t="s">
        <v>194</v>
      </c>
      <c r="E3020" s="188" t="s">
        <v>1784</v>
      </c>
      <c r="F3020" s="188"/>
      <c r="G3020" s="143" t="s">
        <v>65</v>
      </c>
      <c r="H3020" s="144">
        <v>0.6</v>
      </c>
      <c r="I3020" s="145">
        <v>16.84</v>
      </c>
      <c r="J3020" s="145">
        <v>10.1</v>
      </c>
    </row>
    <row r="3021" spans="1:10" ht="25.5" x14ac:dyDescent="0.25">
      <c r="A3021" s="155" t="s">
        <v>950</v>
      </c>
      <c r="B3021" s="148" t="s">
        <v>2853</v>
      </c>
      <c r="C3021" s="155" t="s">
        <v>8</v>
      </c>
      <c r="D3021" s="155" t="s">
        <v>565</v>
      </c>
      <c r="E3021" s="185" t="s">
        <v>1808</v>
      </c>
      <c r="F3021" s="185"/>
      <c r="G3021" s="149" t="s">
        <v>198</v>
      </c>
      <c r="H3021" s="150">
        <v>1</v>
      </c>
      <c r="I3021" s="151">
        <v>485.11</v>
      </c>
      <c r="J3021" s="151">
        <v>485.11</v>
      </c>
    </row>
    <row r="3022" spans="1:10" x14ac:dyDescent="0.25">
      <c r="A3022" s="156"/>
      <c r="B3022" s="156"/>
      <c r="C3022" s="156"/>
      <c r="D3022" s="156"/>
      <c r="E3022" s="156" t="s">
        <v>1792</v>
      </c>
      <c r="F3022" s="146">
        <v>17.32</v>
      </c>
      <c r="G3022" s="156" t="s">
        <v>1793</v>
      </c>
      <c r="H3022" s="146">
        <v>0</v>
      </c>
      <c r="I3022" s="156" t="s">
        <v>1794</v>
      </c>
      <c r="J3022" s="146">
        <v>17.32</v>
      </c>
    </row>
    <row r="3023" spans="1:10" ht="13.5" thickBot="1" x14ac:dyDescent="0.3">
      <c r="A3023" s="156"/>
      <c r="B3023" s="156"/>
      <c r="C3023" s="156"/>
      <c r="D3023" s="156"/>
      <c r="E3023" s="156" t="s">
        <v>1795</v>
      </c>
      <c r="F3023" s="146">
        <v>0</v>
      </c>
      <c r="G3023" s="156"/>
      <c r="H3023" s="181" t="s">
        <v>1796</v>
      </c>
      <c r="I3023" s="181"/>
      <c r="J3023" s="146">
        <v>508.33</v>
      </c>
    </row>
    <row r="3024" spans="1:10" ht="13.5" thickTop="1" x14ac:dyDescent="0.25">
      <c r="A3024" s="147"/>
      <c r="B3024" s="147"/>
      <c r="C3024" s="147"/>
      <c r="D3024" s="147"/>
      <c r="E3024" s="147"/>
      <c r="F3024" s="147"/>
      <c r="G3024" s="147"/>
      <c r="H3024" s="147"/>
      <c r="I3024" s="147"/>
      <c r="J3024" s="147"/>
    </row>
    <row r="3025" spans="1:10" x14ac:dyDescent="0.25">
      <c r="A3025" s="157" t="s">
        <v>2854</v>
      </c>
      <c r="B3025" s="152" t="s">
        <v>1775</v>
      </c>
      <c r="C3025" s="157" t="s">
        <v>1776</v>
      </c>
      <c r="D3025" s="157" t="s">
        <v>1777</v>
      </c>
      <c r="E3025" s="186" t="s">
        <v>1778</v>
      </c>
      <c r="F3025" s="186"/>
      <c r="G3025" s="153" t="s">
        <v>1779</v>
      </c>
      <c r="H3025" s="152" t="s">
        <v>1780</v>
      </c>
      <c r="I3025" s="152" t="s">
        <v>1781</v>
      </c>
      <c r="J3025" s="152" t="s">
        <v>89</v>
      </c>
    </row>
    <row r="3026" spans="1:10" x14ac:dyDescent="0.25">
      <c r="A3026" s="158" t="s">
        <v>1461</v>
      </c>
      <c r="B3026" s="138" t="s">
        <v>1319</v>
      </c>
      <c r="C3026" s="158" t="s">
        <v>220</v>
      </c>
      <c r="D3026" s="158" t="s">
        <v>1140</v>
      </c>
      <c r="E3026" s="187" t="s">
        <v>2835</v>
      </c>
      <c r="F3026" s="187"/>
      <c r="G3026" s="139" t="s">
        <v>218</v>
      </c>
      <c r="H3026" s="140">
        <v>1</v>
      </c>
      <c r="I3026" s="141">
        <v>672.8</v>
      </c>
      <c r="J3026" s="141">
        <v>672.8</v>
      </c>
    </row>
    <row r="3027" spans="1:10" ht="25.5" x14ac:dyDescent="0.25">
      <c r="A3027" s="154" t="s">
        <v>949</v>
      </c>
      <c r="B3027" s="142" t="s">
        <v>2794</v>
      </c>
      <c r="C3027" s="154" t="s">
        <v>220</v>
      </c>
      <c r="D3027" s="154" t="s">
        <v>959</v>
      </c>
      <c r="E3027" s="188" t="s">
        <v>2793</v>
      </c>
      <c r="F3027" s="188"/>
      <c r="G3027" s="143" t="s">
        <v>956</v>
      </c>
      <c r="H3027" s="144">
        <v>3</v>
      </c>
      <c r="I3027" s="145">
        <v>3.45</v>
      </c>
      <c r="J3027" s="145">
        <v>10.35</v>
      </c>
    </row>
    <row r="3028" spans="1:10" ht="25.5" x14ac:dyDescent="0.25">
      <c r="A3028" s="155" t="s">
        <v>950</v>
      </c>
      <c r="B3028" s="148" t="s">
        <v>2836</v>
      </c>
      <c r="C3028" s="155" t="s">
        <v>220</v>
      </c>
      <c r="D3028" s="155" t="s">
        <v>1047</v>
      </c>
      <c r="E3028" s="185" t="s">
        <v>2575</v>
      </c>
      <c r="F3028" s="185"/>
      <c r="G3028" s="149" t="s">
        <v>956</v>
      </c>
      <c r="H3028" s="150">
        <v>4</v>
      </c>
      <c r="I3028" s="151">
        <v>19.564675000000001</v>
      </c>
      <c r="J3028" s="151">
        <v>78.25</v>
      </c>
    </row>
    <row r="3029" spans="1:10" x14ac:dyDescent="0.25">
      <c r="A3029" s="155" t="s">
        <v>950</v>
      </c>
      <c r="B3029" s="148" t="s">
        <v>2855</v>
      </c>
      <c r="C3029" s="155" t="s">
        <v>220</v>
      </c>
      <c r="D3029" s="155" t="s">
        <v>1140</v>
      </c>
      <c r="E3029" s="185" t="s">
        <v>1808</v>
      </c>
      <c r="F3029" s="185"/>
      <c r="G3029" s="149" t="s">
        <v>218</v>
      </c>
      <c r="H3029" s="150">
        <v>1</v>
      </c>
      <c r="I3029" s="151">
        <v>534.82000000000005</v>
      </c>
      <c r="J3029" s="151">
        <v>534.82000000000005</v>
      </c>
    </row>
    <row r="3030" spans="1:10" x14ac:dyDescent="0.25">
      <c r="A3030" s="155" t="s">
        <v>950</v>
      </c>
      <c r="B3030" s="148" t="s">
        <v>2796</v>
      </c>
      <c r="C3030" s="155" t="s">
        <v>8</v>
      </c>
      <c r="D3030" s="155" t="s">
        <v>538</v>
      </c>
      <c r="E3030" s="185" t="s">
        <v>2575</v>
      </c>
      <c r="F3030" s="185"/>
      <c r="G3030" s="149" t="s">
        <v>65</v>
      </c>
      <c r="H3030" s="150">
        <v>3</v>
      </c>
      <c r="I3030" s="151">
        <v>16.46</v>
      </c>
      <c r="J3030" s="151">
        <v>49.38</v>
      </c>
    </row>
    <row r="3031" spans="1:10" x14ac:dyDescent="0.25">
      <c r="A3031" s="156"/>
      <c r="B3031" s="156"/>
      <c r="C3031" s="156"/>
      <c r="D3031" s="156"/>
      <c r="E3031" s="156" t="s">
        <v>1792</v>
      </c>
      <c r="F3031" s="146">
        <v>127.63</v>
      </c>
      <c r="G3031" s="156" t="s">
        <v>1793</v>
      </c>
      <c r="H3031" s="146">
        <v>0</v>
      </c>
      <c r="I3031" s="156" t="s">
        <v>1794</v>
      </c>
      <c r="J3031" s="146">
        <v>127.63</v>
      </c>
    </row>
    <row r="3032" spans="1:10" ht="13.5" thickBot="1" x14ac:dyDescent="0.3">
      <c r="A3032" s="156"/>
      <c r="B3032" s="156"/>
      <c r="C3032" s="156"/>
      <c r="D3032" s="156"/>
      <c r="E3032" s="156" t="s">
        <v>1795</v>
      </c>
      <c r="F3032" s="146">
        <v>0</v>
      </c>
      <c r="G3032" s="156"/>
      <c r="H3032" s="181" t="s">
        <v>1796</v>
      </c>
      <c r="I3032" s="181"/>
      <c r="J3032" s="146">
        <v>672.8</v>
      </c>
    </row>
    <row r="3033" spans="1:10" ht="13.5" thickTop="1" x14ac:dyDescent="0.25">
      <c r="A3033" s="147"/>
      <c r="B3033" s="147"/>
      <c r="C3033" s="147"/>
      <c r="D3033" s="147"/>
      <c r="E3033" s="147"/>
      <c r="F3033" s="147"/>
      <c r="G3033" s="147"/>
      <c r="H3033" s="147"/>
      <c r="I3033" s="147"/>
      <c r="J3033" s="147"/>
    </row>
    <row r="3034" spans="1:10" x14ac:dyDescent="0.25">
      <c r="A3034" s="157" t="s">
        <v>2856</v>
      </c>
      <c r="B3034" s="152" t="s">
        <v>1775</v>
      </c>
      <c r="C3034" s="157" t="s">
        <v>1776</v>
      </c>
      <c r="D3034" s="157" t="s">
        <v>1777</v>
      </c>
      <c r="E3034" s="186" t="s">
        <v>1778</v>
      </c>
      <c r="F3034" s="186"/>
      <c r="G3034" s="153" t="s">
        <v>1779</v>
      </c>
      <c r="H3034" s="152" t="s">
        <v>1780</v>
      </c>
      <c r="I3034" s="152" t="s">
        <v>1781</v>
      </c>
      <c r="J3034" s="152" t="s">
        <v>89</v>
      </c>
    </row>
    <row r="3035" spans="1:10" x14ac:dyDescent="0.25">
      <c r="A3035" s="158" t="s">
        <v>1461</v>
      </c>
      <c r="B3035" s="138" t="s">
        <v>1111</v>
      </c>
      <c r="C3035" s="158" t="s">
        <v>759</v>
      </c>
      <c r="D3035" s="158" t="s">
        <v>1112</v>
      </c>
      <c r="E3035" s="187">
        <v>36.049999999999997</v>
      </c>
      <c r="F3035" s="187"/>
      <c r="G3035" s="139" t="s">
        <v>198</v>
      </c>
      <c r="H3035" s="140">
        <v>1</v>
      </c>
      <c r="I3035" s="141">
        <v>120.55</v>
      </c>
      <c r="J3035" s="141">
        <v>120.55</v>
      </c>
    </row>
    <row r="3036" spans="1:10" ht="38.25" x14ac:dyDescent="0.25">
      <c r="A3036" s="155" t="s">
        <v>950</v>
      </c>
      <c r="B3036" s="148" t="s">
        <v>960</v>
      </c>
      <c r="C3036" s="155" t="s">
        <v>759</v>
      </c>
      <c r="D3036" s="155" t="s">
        <v>961</v>
      </c>
      <c r="E3036" s="185" t="s">
        <v>2575</v>
      </c>
      <c r="F3036" s="185"/>
      <c r="G3036" s="149" t="s">
        <v>65</v>
      </c>
      <c r="H3036" s="150">
        <v>0.2</v>
      </c>
      <c r="I3036" s="151">
        <v>25.216799999999999</v>
      </c>
      <c r="J3036" s="151">
        <v>5.04</v>
      </c>
    </row>
    <row r="3037" spans="1:10" ht="38.25" x14ac:dyDescent="0.25">
      <c r="A3037" s="155" t="s">
        <v>950</v>
      </c>
      <c r="B3037" s="148" t="s">
        <v>962</v>
      </c>
      <c r="C3037" s="155" t="s">
        <v>759</v>
      </c>
      <c r="D3037" s="155" t="s">
        <v>963</v>
      </c>
      <c r="E3037" s="185" t="s">
        <v>2575</v>
      </c>
      <c r="F3037" s="185"/>
      <c r="G3037" s="149" t="s">
        <v>65</v>
      </c>
      <c r="H3037" s="150">
        <v>0.2</v>
      </c>
      <c r="I3037" s="151">
        <v>16.735199999999999</v>
      </c>
      <c r="J3037" s="151">
        <v>3.34</v>
      </c>
    </row>
    <row r="3038" spans="1:10" ht="38.25" x14ac:dyDescent="0.25">
      <c r="A3038" s="155" t="s">
        <v>950</v>
      </c>
      <c r="B3038" s="148" t="s">
        <v>1113</v>
      </c>
      <c r="C3038" s="155" t="s">
        <v>759</v>
      </c>
      <c r="D3038" s="155" t="s">
        <v>1114</v>
      </c>
      <c r="E3038" s="185" t="s">
        <v>1808</v>
      </c>
      <c r="F3038" s="185"/>
      <c r="G3038" s="149" t="s">
        <v>198</v>
      </c>
      <c r="H3038" s="150">
        <v>1</v>
      </c>
      <c r="I3038" s="151">
        <v>112.17</v>
      </c>
      <c r="J3038" s="151">
        <v>112.17</v>
      </c>
    </row>
    <row r="3039" spans="1:10" x14ac:dyDescent="0.25">
      <c r="A3039" s="156"/>
      <c r="B3039" s="156"/>
      <c r="C3039" s="156"/>
      <c r="D3039" s="156"/>
      <c r="E3039" s="156" t="s">
        <v>1792</v>
      </c>
      <c r="F3039" s="146">
        <v>8.3800000000000008</v>
      </c>
      <c r="G3039" s="156" t="s">
        <v>1793</v>
      </c>
      <c r="H3039" s="146">
        <v>0</v>
      </c>
      <c r="I3039" s="156" t="s">
        <v>1794</v>
      </c>
      <c r="J3039" s="146">
        <v>8.3800000000000008</v>
      </c>
    </row>
    <row r="3040" spans="1:10" ht="13.5" thickBot="1" x14ac:dyDescent="0.3">
      <c r="A3040" s="156"/>
      <c r="B3040" s="156"/>
      <c r="C3040" s="156"/>
      <c r="D3040" s="156"/>
      <c r="E3040" s="156" t="s">
        <v>1795</v>
      </c>
      <c r="F3040" s="146">
        <v>0</v>
      </c>
      <c r="G3040" s="156"/>
      <c r="H3040" s="181" t="s">
        <v>1796</v>
      </c>
      <c r="I3040" s="181"/>
      <c r="J3040" s="146">
        <v>120.55</v>
      </c>
    </row>
    <row r="3041" spans="1:10" ht="13.5" thickTop="1" x14ac:dyDescent="0.25">
      <c r="A3041" s="147"/>
      <c r="B3041" s="147"/>
      <c r="C3041" s="147"/>
      <c r="D3041" s="147"/>
      <c r="E3041" s="147"/>
      <c r="F3041" s="147"/>
      <c r="G3041" s="147"/>
      <c r="H3041" s="147"/>
      <c r="I3041" s="147"/>
      <c r="J3041" s="147"/>
    </row>
    <row r="3042" spans="1:10" x14ac:dyDescent="0.25">
      <c r="A3042" s="157" t="s">
        <v>2857</v>
      </c>
      <c r="B3042" s="152" t="s">
        <v>1775</v>
      </c>
      <c r="C3042" s="157" t="s">
        <v>1776</v>
      </c>
      <c r="D3042" s="157" t="s">
        <v>1777</v>
      </c>
      <c r="E3042" s="186" t="s">
        <v>1778</v>
      </c>
      <c r="F3042" s="186"/>
      <c r="G3042" s="153" t="s">
        <v>1779</v>
      </c>
      <c r="H3042" s="152" t="s">
        <v>1780</v>
      </c>
      <c r="I3042" s="152" t="s">
        <v>1781</v>
      </c>
      <c r="J3042" s="152" t="s">
        <v>89</v>
      </c>
    </row>
    <row r="3043" spans="1:10" ht="38.25" x14ac:dyDescent="0.25">
      <c r="A3043" s="158" t="s">
        <v>1461</v>
      </c>
      <c r="B3043" s="138" t="s">
        <v>1320</v>
      </c>
      <c r="C3043" s="158" t="s">
        <v>774</v>
      </c>
      <c r="D3043" s="158" t="s">
        <v>782</v>
      </c>
      <c r="E3043" s="187">
        <v>12</v>
      </c>
      <c r="F3043" s="187"/>
      <c r="G3043" s="139" t="s">
        <v>12</v>
      </c>
      <c r="H3043" s="140">
        <v>1</v>
      </c>
      <c r="I3043" s="141">
        <v>108.93</v>
      </c>
      <c r="J3043" s="141">
        <v>108.93</v>
      </c>
    </row>
    <row r="3044" spans="1:10" ht="25.5" x14ac:dyDescent="0.25">
      <c r="A3044" s="154" t="s">
        <v>949</v>
      </c>
      <c r="B3044" s="142" t="s">
        <v>1935</v>
      </c>
      <c r="C3044" s="154" t="s">
        <v>8</v>
      </c>
      <c r="D3044" s="154" t="s">
        <v>195</v>
      </c>
      <c r="E3044" s="188" t="s">
        <v>1784</v>
      </c>
      <c r="F3044" s="188"/>
      <c r="G3044" s="143" t="s">
        <v>65</v>
      </c>
      <c r="H3044" s="144">
        <v>0.31</v>
      </c>
      <c r="I3044" s="145">
        <v>21.87</v>
      </c>
      <c r="J3044" s="145">
        <v>6.77</v>
      </c>
    </row>
    <row r="3045" spans="1:10" ht="25.5" x14ac:dyDescent="0.25">
      <c r="A3045" s="154" t="s">
        <v>949</v>
      </c>
      <c r="B3045" s="142" t="s">
        <v>1967</v>
      </c>
      <c r="C3045" s="154" t="s">
        <v>8</v>
      </c>
      <c r="D3045" s="154" t="s">
        <v>194</v>
      </c>
      <c r="E3045" s="188" t="s">
        <v>1784</v>
      </c>
      <c r="F3045" s="188"/>
      <c r="G3045" s="143" t="s">
        <v>65</v>
      </c>
      <c r="H3045" s="144">
        <v>0.31</v>
      </c>
      <c r="I3045" s="145">
        <v>16.84</v>
      </c>
      <c r="J3045" s="145">
        <v>5.22</v>
      </c>
    </row>
    <row r="3046" spans="1:10" ht="25.5" x14ac:dyDescent="0.25">
      <c r="A3046" s="155" t="s">
        <v>950</v>
      </c>
      <c r="B3046" s="148" t="s">
        <v>2858</v>
      </c>
      <c r="C3046" s="155" t="s">
        <v>774</v>
      </c>
      <c r="D3046" s="155" t="s">
        <v>1141</v>
      </c>
      <c r="E3046" s="185" t="s">
        <v>1808</v>
      </c>
      <c r="F3046" s="185"/>
      <c r="G3046" s="149" t="s">
        <v>12</v>
      </c>
      <c r="H3046" s="150">
        <v>1</v>
      </c>
      <c r="I3046" s="151">
        <v>96.94</v>
      </c>
      <c r="J3046" s="151">
        <v>96.94</v>
      </c>
    </row>
    <row r="3047" spans="1:10" x14ac:dyDescent="0.25">
      <c r="A3047" s="156"/>
      <c r="B3047" s="156"/>
      <c r="C3047" s="156"/>
      <c r="D3047" s="156"/>
      <c r="E3047" s="156" t="s">
        <v>1792</v>
      </c>
      <c r="F3047" s="146">
        <v>8.94</v>
      </c>
      <c r="G3047" s="156" t="s">
        <v>1793</v>
      </c>
      <c r="H3047" s="146">
        <v>0</v>
      </c>
      <c r="I3047" s="156" t="s">
        <v>1794</v>
      </c>
      <c r="J3047" s="146">
        <v>8.94</v>
      </c>
    </row>
    <row r="3048" spans="1:10" ht="13.5" thickBot="1" x14ac:dyDescent="0.3">
      <c r="A3048" s="156"/>
      <c r="B3048" s="156"/>
      <c r="C3048" s="156"/>
      <c r="D3048" s="156"/>
      <c r="E3048" s="156" t="s">
        <v>1795</v>
      </c>
      <c r="F3048" s="146">
        <v>0</v>
      </c>
      <c r="G3048" s="156"/>
      <c r="H3048" s="181" t="s">
        <v>1796</v>
      </c>
      <c r="I3048" s="181"/>
      <c r="J3048" s="146">
        <v>108.93</v>
      </c>
    </row>
    <row r="3049" spans="1:10" ht="13.5" thickTop="1" x14ac:dyDescent="0.25">
      <c r="A3049" s="147"/>
      <c r="B3049" s="147"/>
      <c r="C3049" s="147"/>
      <c r="D3049" s="147"/>
      <c r="E3049" s="147"/>
      <c r="F3049" s="147"/>
      <c r="G3049" s="147"/>
      <c r="H3049" s="147"/>
      <c r="I3049" s="147"/>
      <c r="J3049" s="147"/>
    </row>
    <row r="3050" spans="1:10" x14ac:dyDescent="0.25">
      <c r="A3050" s="157" t="s">
        <v>2859</v>
      </c>
      <c r="B3050" s="152" t="s">
        <v>1775</v>
      </c>
      <c r="C3050" s="157" t="s">
        <v>1776</v>
      </c>
      <c r="D3050" s="157" t="s">
        <v>1777</v>
      </c>
      <c r="E3050" s="186" t="s">
        <v>1778</v>
      </c>
      <c r="F3050" s="186"/>
      <c r="G3050" s="153" t="s">
        <v>1779</v>
      </c>
      <c r="H3050" s="152" t="s">
        <v>1780</v>
      </c>
      <c r="I3050" s="152" t="s">
        <v>1781</v>
      </c>
      <c r="J3050" s="152" t="s">
        <v>89</v>
      </c>
    </row>
    <row r="3051" spans="1:10" ht="25.5" x14ac:dyDescent="0.25">
      <c r="A3051" s="158" t="s">
        <v>1461</v>
      </c>
      <c r="B3051" s="138" t="s">
        <v>1321</v>
      </c>
      <c r="C3051" s="158" t="s">
        <v>220</v>
      </c>
      <c r="D3051" s="158" t="s">
        <v>1115</v>
      </c>
      <c r="E3051" s="187" t="s">
        <v>2860</v>
      </c>
      <c r="F3051" s="187"/>
      <c r="G3051" s="139" t="s">
        <v>953</v>
      </c>
      <c r="H3051" s="140">
        <v>1</v>
      </c>
      <c r="I3051" s="141">
        <v>2805.5</v>
      </c>
      <c r="J3051" s="141">
        <v>2805.5</v>
      </c>
    </row>
    <row r="3052" spans="1:10" x14ac:dyDescent="0.25">
      <c r="A3052" s="155" t="s">
        <v>950</v>
      </c>
      <c r="B3052" s="148" t="s">
        <v>2861</v>
      </c>
      <c r="C3052" s="155" t="s">
        <v>220</v>
      </c>
      <c r="D3052" s="155" t="s">
        <v>1116</v>
      </c>
      <c r="E3052" s="185" t="s">
        <v>1808</v>
      </c>
      <c r="F3052" s="185"/>
      <c r="G3052" s="149" t="s">
        <v>953</v>
      </c>
      <c r="H3052" s="150">
        <v>1</v>
      </c>
      <c r="I3052" s="151">
        <v>2805.5</v>
      </c>
      <c r="J3052" s="151">
        <v>2805.5</v>
      </c>
    </row>
    <row r="3053" spans="1:10" x14ac:dyDescent="0.25">
      <c r="A3053" s="156"/>
      <c r="B3053" s="156"/>
      <c r="C3053" s="156"/>
      <c r="D3053" s="156"/>
      <c r="E3053" s="156" t="s">
        <v>1792</v>
      </c>
      <c r="F3053" s="146">
        <v>0</v>
      </c>
      <c r="G3053" s="156" t="s">
        <v>1793</v>
      </c>
      <c r="H3053" s="146">
        <v>0</v>
      </c>
      <c r="I3053" s="156" t="s">
        <v>1794</v>
      </c>
      <c r="J3053" s="146">
        <v>0</v>
      </c>
    </row>
    <row r="3054" spans="1:10" ht="13.5" thickBot="1" x14ac:dyDescent="0.3">
      <c r="A3054" s="156"/>
      <c r="B3054" s="156"/>
      <c r="C3054" s="156"/>
      <c r="D3054" s="156"/>
      <c r="E3054" s="156" t="s">
        <v>1795</v>
      </c>
      <c r="F3054" s="146">
        <v>0</v>
      </c>
      <c r="G3054" s="156"/>
      <c r="H3054" s="181" t="s">
        <v>1796</v>
      </c>
      <c r="I3054" s="181"/>
      <c r="J3054" s="146">
        <v>2805.5</v>
      </c>
    </row>
    <row r="3055" spans="1:10" ht="13.5" thickTop="1" x14ac:dyDescent="0.25">
      <c r="A3055" s="147"/>
      <c r="B3055" s="147"/>
      <c r="C3055" s="147"/>
      <c r="D3055" s="147"/>
      <c r="E3055" s="147"/>
      <c r="F3055" s="147"/>
      <c r="G3055" s="147"/>
      <c r="H3055" s="147"/>
      <c r="I3055" s="147"/>
      <c r="J3055" s="147"/>
    </row>
    <row r="3056" spans="1:10" x14ac:dyDescent="0.25">
      <c r="A3056" s="157" t="s">
        <v>2862</v>
      </c>
      <c r="B3056" s="152" t="s">
        <v>1775</v>
      </c>
      <c r="C3056" s="157" t="s">
        <v>1776</v>
      </c>
      <c r="D3056" s="157" t="s">
        <v>1777</v>
      </c>
      <c r="E3056" s="186" t="s">
        <v>1778</v>
      </c>
      <c r="F3056" s="186"/>
      <c r="G3056" s="153" t="s">
        <v>1779</v>
      </c>
      <c r="H3056" s="152" t="s">
        <v>1780</v>
      </c>
      <c r="I3056" s="152" t="s">
        <v>1781</v>
      </c>
      <c r="J3056" s="152" t="s">
        <v>89</v>
      </c>
    </row>
    <row r="3057" spans="1:10" ht="25.5" x14ac:dyDescent="0.25">
      <c r="A3057" s="158" t="s">
        <v>1461</v>
      </c>
      <c r="B3057" s="138" t="s">
        <v>1322</v>
      </c>
      <c r="C3057" s="158" t="s">
        <v>220</v>
      </c>
      <c r="D3057" s="158" t="s">
        <v>1142</v>
      </c>
      <c r="E3057" s="187" t="s">
        <v>2860</v>
      </c>
      <c r="F3057" s="187"/>
      <c r="G3057" s="139" t="s">
        <v>953</v>
      </c>
      <c r="H3057" s="140">
        <v>1</v>
      </c>
      <c r="I3057" s="141">
        <v>2040.36</v>
      </c>
      <c r="J3057" s="141">
        <v>2040.36</v>
      </c>
    </row>
    <row r="3058" spans="1:10" ht="25.5" x14ac:dyDescent="0.25">
      <c r="A3058" s="155" t="s">
        <v>950</v>
      </c>
      <c r="B3058" s="148" t="s">
        <v>2863</v>
      </c>
      <c r="C3058" s="155" t="s">
        <v>220</v>
      </c>
      <c r="D3058" s="155" t="s">
        <v>1143</v>
      </c>
      <c r="E3058" s="185" t="s">
        <v>1808</v>
      </c>
      <c r="F3058" s="185"/>
      <c r="G3058" s="149" t="s">
        <v>218</v>
      </c>
      <c r="H3058" s="150">
        <v>1</v>
      </c>
      <c r="I3058" s="151">
        <v>2040.36</v>
      </c>
      <c r="J3058" s="151">
        <v>2040.36</v>
      </c>
    </row>
    <row r="3059" spans="1:10" x14ac:dyDescent="0.25">
      <c r="A3059" s="156"/>
      <c r="B3059" s="156"/>
      <c r="C3059" s="156"/>
      <c r="D3059" s="156"/>
      <c r="E3059" s="156" t="s">
        <v>1792</v>
      </c>
      <c r="F3059" s="146">
        <v>0</v>
      </c>
      <c r="G3059" s="156" t="s">
        <v>1793</v>
      </c>
      <c r="H3059" s="146">
        <v>0</v>
      </c>
      <c r="I3059" s="156" t="s">
        <v>1794</v>
      </c>
      <c r="J3059" s="146">
        <v>0</v>
      </c>
    </row>
    <row r="3060" spans="1:10" ht="13.5" thickBot="1" x14ac:dyDescent="0.3">
      <c r="A3060" s="156"/>
      <c r="B3060" s="156"/>
      <c r="C3060" s="156"/>
      <c r="D3060" s="156"/>
      <c r="E3060" s="156" t="s">
        <v>1795</v>
      </c>
      <c r="F3060" s="146">
        <v>0</v>
      </c>
      <c r="G3060" s="156"/>
      <c r="H3060" s="181" t="s">
        <v>1796</v>
      </c>
      <c r="I3060" s="181"/>
      <c r="J3060" s="146">
        <v>2040.36</v>
      </c>
    </row>
    <row r="3061" spans="1:10" ht="13.5" thickTop="1" x14ac:dyDescent="0.25">
      <c r="A3061" s="147"/>
      <c r="B3061" s="147"/>
      <c r="C3061" s="147"/>
      <c r="D3061" s="147"/>
      <c r="E3061" s="147"/>
      <c r="F3061" s="147"/>
      <c r="G3061" s="147"/>
      <c r="H3061" s="147"/>
      <c r="I3061" s="147"/>
      <c r="J3061" s="147"/>
    </row>
    <row r="3062" spans="1:10" x14ac:dyDescent="0.25">
      <c r="A3062" s="157" t="s">
        <v>2864</v>
      </c>
      <c r="B3062" s="152" t="s">
        <v>1775</v>
      </c>
      <c r="C3062" s="157" t="s">
        <v>1776</v>
      </c>
      <c r="D3062" s="157" t="s">
        <v>1777</v>
      </c>
      <c r="E3062" s="186" t="s">
        <v>1778</v>
      </c>
      <c r="F3062" s="186"/>
      <c r="G3062" s="153" t="s">
        <v>1779</v>
      </c>
      <c r="H3062" s="152" t="s">
        <v>1780</v>
      </c>
      <c r="I3062" s="152" t="s">
        <v>1781</v>
      </c>
      <c r="J3062" s="152" t="s">
        <v>89</v>
      </c>
    </row>
    <row r="3063" spans="1:10" ht="89.25" x14ac:dyDescent="0.25">
      <c r="A3063" s="158" t="s">
        <v>1461</v>
      </c>
      <c r="B3063" s="138" t="s">
        <v>1323</v>
      </c>
      <c r="C3063" s="158" t="s">
        <v>8</v>
      </c>
      <c r="D3063" s="158" t="s">
        <v>693</v>
      </c>
      <c r="E3063" s="187" t="s">
        <v>1844</v>
      </c>
      <c r="F3063" s="187"/>
      <c r="G3063" s="139" t="s">
        <v>198</v>
      </c>
      <c r="H3063" s="140">
        <v>1</v>
      </c>
      <c r="I3063" s="141">
        <v>1304.77</v>
      </c>
      <c r="J3063" s="141">
        <v>1304.77</v>
      </c>
    </row>
    <row r="3064" spans="1:10" ht="89.25" x14ac:dyDescent="0.25">
      <c r="A3064" s="154" t="s">
        <v>949</v>
      </c>
      <c r="B3064" s="142" t="s">
        <v>1938</v>
      </c>
      <c r="C3064" s="154" t="s">
        <v>8</v>
      </c>
      <c r="D3064" s="154" t="s">
        <v>219</v>
      </c>
      <c r="E3064" s="188" t="s">
        <v>1811</v>
      </c>
      <c r="F3064" s="188"/>
      <c r="G3064" s="143" t="s">
        <v>185</v>
      </c>
      <c r="H3064" s="144">
        <v>8.3000000000000004E-2</v>
      </c>
      <c r="I3064" s="145">
        <v>231.97</v>
      </c>
      <c r="J3064" s="145">
        <v>19.25</v>
      </c>
    </row>
    <row r="3065" spans="1:10" ht="63.75" x14ac:dyDescent="0.25">
      <c r="A3065" s="154" t="s">
        <v>949</v>
      </c>
      <c r="B3065" s="142" t="s">
        <v>2865</v>
      </c>
      <c r="C3065" s="154" t="s">
        <v>8</v>
      </c>
      <c r="D3065" s="154" t="s">
        <v>2866</v>
      </c>
      <c r="E3065" s="188" t="s">
        <v>1815</v>
      </c>
      <c r="F3065" s="188"/>
      <c r="G3065" s="143" t="s">
        <v>951</v>
      </c>
      <c r="H3065" s="144">
        <v>1.591</v>
      </c>
      <c r="I3065" s="145">
        <v>334.24</v>
      </c>
      <c r="J3065" s="145">
        <v>531.77</v>
      </c>
    </row>
    <row r="3066" spans="1:10" ht="25.5" x14ac:dyDescent="0.25">
      <c r="A3066" s="154" t="s">
        <v>949</v>
      </c>
      <c r="B3066" s="142" t="s">
        <v>1967</v>
      </c>
      <c r="C3066" s="154" t="s">
        <v>8</v>
      </c>
      <c r="D3066" s="154" t="s">
        <v>194</v>
      </c>
      <c r="E3066" s="188" t="s">
        <v>1784</v>
      </c>
      <c r="F3066" s="188"/>
      <c r="G3066" s="143" t="s">
        <v>65</v>
      </c>
      <c r="H3066" s="144">
        <v>4.8520000000000003</v>
      </c>
      <c r="I3066" s="145">
        <v>16.84</v>
      </c>
      <c r="J3066" s="145">
        <v>81.7</v>
      </c>
    </row>
    <row r="3067" spans="1:10" ht="25.5" x14ac:dyDescent="0.25">
      <c r="A3067" s="154" t="s">
        <v>949</v>
      </c>
      <c r="B3067" s="142" t="s">
        <v>1935</v>
      </c>
      <c r="C3067" s="154" t="s">
        <v>8</v>
      </c>
      <c r="D3067" s="154" t="s">
        <v>195</v>
      </c>
      <c r="E3067" s="188" t="s">
        <v>1784</v>
      </c>
      <c r="F3067" s="188"/>
      <c r="G3067" s="143" t="s">
        <v>65</v>
      </c>
      <c r="H3067" s="144">
        <v>15.771000000000001</v>
      </c>
      <c r="I3067" s="145">
        <v>21.87</v>
      </c>
      <c r="J3067" s="145">
        <v>344.91</v>
      </c>
    </row>
    <row r="3068" spans="1:10" x14ac:dyDescent="0.25">
      <c r="A3068" s="155" t="s">
        <v>950</v>
      </c>
      <c r="B3068" s="148" t="s">
        <v>2595</v>
      </c>
      <c r="C3068" s="155" t="s">
        <v>8</v>
      </c>
      <c r="D3068" s="155" t="s">
        <v>501</v>
      </c>
      <c r="E3068" s="185" t="s">
        <v>1808</v>
      </c>
      <c r="F3068" s="185"/>
      <c r="G3068" s="149" t="s">
        <v>12</v>
      </c>
      <c r="H3068" s="150">
        <v>11</v>
      </c>
      <c r="I3068" s="151">
        <v>29.74</v>
      </c>
      <c r="J3068" s="151">
        <v>327.14</v>
      </c>
    </row>
    <row r="3069" spans="1:10" x14ac:dyDescent="0.25">
      <c r="A3069" s="156"/>
      <c r="B3069" s="156"/>
      <c r="C3069" s="156"/>
      <c r="D3069" s="156"/>
      <c r="E3069" s="156" t="s">
        <v>1792</v>
      </c>
      <c r="F3069" s="146">
        <v>398.3</v>
      </c>
      <c r="G3069" s="156" t="s">
        <v>1793</v>
      </c>
      <c r="H3069" s="146">
        <v>0</v>
      </c>
      <c r="I3069" s="156" t="s">
        <v>1794</v>
      </c>
      <c r="J3069" s="146">
        <v>398.3</v>
      </c>
    </row>
    <row r="3070" spans="1:10" ht="13.5" thickBot="1" x14ac:dyDescent="0.3">
      <c r="A3070" s="156"/>
      <c r="B3070" s="156"/>
      <c r="C3070" s="156"/>
      <c r="D3070" s="156"/>
      <c r="E3070" s="156" t="s">
        <v>1795</v>
      </c>
      <c r="F3070" s="146">
        <v>0</v>
      </c>
      <c r="G3070" s="156"/>
      <c r="H3070" s="181" t="s">
        <v>1796</v>
      </c>
      <c r="I3070" s="181"/>
      <c r="J3070" s="146">
        <v>1304.77</v>
      </c>
    </row>
    <row r="3071" spans="1:10" ht="13.5" thickTop="1" x14ac:dyDescent="0.25">
      <c r="A3071" s="147"/>
      <c r="B3071" s="147"/>
      <c r="C3071" s="147"/>
      <c r="D3071" s="147"/>
      <c r="E3071" s="147"/>
      <c r="F3071" s="147"/>
      <c r="G3071" s="147"/>
      <c r="H3071" s="147"/>
      <c r="I3071" s="147"/>
      <c r="J3071" s="147"/>
    </row>
    <row r="3072" spans="1:10" x14ac:dyDescent="0.25">
      <c r="A3072" s="157" t="s">
        <v>2867</v>
      </c>
      <c r="B3072" s="152" t="s">
        <v>1775</v>
      </c>
      <c r="C3072" s="157" t="s">
        <v>1776</v>
      </c>
      <c r="D3072" s="157" t="s">
        <v>1777</v>
      </c>
      <c r="E3072" s="186" t="s">
        <v>1778</v>
      </c>
      <c r="F3072" s="186"/>
      <c r="G3072" s="153" t="s">
        <v>1779</v>
      </c>
      <c r="H3072" s="152" t="s">
        <v>1780</v>
      </c>
      <c r="I3072" s="152" t="s">
        <v>1781</v>
      </c>
      <c r="J3072" s="152" t="s">
        <v>89</v>
      </c>
    </row>
    <row r="3073" spans="1:10" ht="89.25" x14ac:dyDescent="0.25">
      <c r="A3073" s="158" t="s">
        <v>1461</v>
      </c>
      <c r="B3073" s="138" t="s">
        <v>1324</v>
      </c>
      <c r="C3073" s="158" t="s">
        <v>8</v>
      </c>
      <c r="D3073" s="158" t="s">
        <v>692</v>
      </c>
      <c r="E3073" s="187" t="s">
        <v>1844</v>
      </c>
      <c r="F3073" s="187"/>
      <c r="G3073" s="139" t="s">
        <v>198</v>
      </c>
      <c r="H3073" s="140">
        <v>1</v>
      </c>
      <c r="I3073" s="141">
        <v>861.31</v>
      </c>
      <c r="J3073" s="141">
        <v>861.31</v>
      </c>
    </row>
    <row r="3074" spans="1:10" ht="89.25" x14ac:dyDescent="0.25">
      <c r="A3074" s="154" t="s">
        <v>949</v>
      </c>
      <c r="B3074" s="142" t="s">
        <v>1938</v>
      </c>
      <c r="C3074" s="154" t="s">
        <v>8</v>
      </c>
      <c r="D3074" s="154" t="s">
        <v>219</v>
      </c>
      <c r="E3074" s="188" t="s">
        <v>1811</v>
      </c>
      <c r="F3074" s="188"/>
      <c r="G3074" s="143" t="s">
        <v>185</v>
      </c>
      <c r="H3074" s="144">
        <v>7.9000000000000001E-2</v>
      </c>
      <c r="I3074" s="145">
        <v>231.97</v>
      </c>
      <c r="J3074" s="145">
        <v>18.32</v>
      </c>
    </row>
    <row r="3075" spans="1:10" ht="63.75" x14ac:dyDescent="0.25">
      <c r="A3075" s="154" t="s">
        <v>949</v>
      </c>
      <c r="B3075" s="142" t="s">
        <v>2865</v>
      </c>
      <c r="C3075" s="154" t="s">
        <v>8</v>
      </c>
      <c r="D3075" s="154" t="s">
        <v>2866</v>
      </c>
      <c r="E3075" s="188" t="s">
        <v>1815</v>
      </c>
      <c r="F3075" s="188"/>
      <c r="G3075" s="143" t="s">
        <v>951</v>
      </c>
      <c r="H3075" s="144">
        <v>0.80300000000000005</v>
      </c>
      <c r="I3075" s="145">
        <v>334.24</v>
      </c>
      <c r="J3075" s="145">
        <v>268.39</v>
      </c>
    </row>
    <row r="3076" spans="1:10" ht="25.5" x14ac:dyDescent="0.25">
      <c r="A3076" s="154" t="s">
        <v>949</v>
      </c>
      <c r="B3076" s="142" t="s">
        <v>1935</v>
      </c>
      <c r="C3076" s="154" t="s">
        <v>8</v>
      </c>
      <c r="D3076" s="154" t="s">
        <v>195</v>
      </c>
      <c r="E3076" s="188" t="s">
        <v>1784</v>
      </c>
      <c r="F3076" s="188"/>
      <c r="G3076" s="143" t="s">
        <v>65</v>
      </c>
      <c r="H3076" s="144">
        <v>9.1479999999999997</v>
      </c>
      <c r="I3076" s="145">
        <v>21.87</v>
      </c>
      <c r="J3076" s="145">
        <v>200.06</v>
      </c>
    </row>
    <row r="3077" spans="1:10" ht="25.5" x14ac:dyDescent="0.25">
      <c r="A3077" s="154" t="s">
        <v>949</v>
      </c>
      <c r="B3077" s="142" t="s">
        <v>1967</v>
      </c>
      <c r="C3077" s="154" t="s">
        <v>8</v>
      </c>
      <c r="D3077" s="154" t="s">
        <v>194</v>
      </c>
      <c r="E3077" s="188" t="s">
        <v>1784</v>
      </c>
      <c r="F3077" s="188"/>
      <c r="G3077" s="143" t="s">
        <v>65</v>
      </c>
      <c r="H3077" s="144">
        <v>2.8149999999999999</v>
      </c>
      <c r="I3077" s="145">
        <v>16.84</v>
      </c>
      <c r="J3077" s="145">
        <v>47.4</v>
      </c>
    </row>
    <row r="3078" spans="1:10" x14ac:dyDescent="0.25">
      <c r="A3078" s="155" t="s">
        <v>950</v>
      </c>
      <c r="B3078" s="148" t="s">
        <v>2595</v>
      </c>
      <c r="C3078" s="155" t="s">
        <v>8</v>
      </c>
      <c r="D3078" s="155" t="s">
        <v>501</v>
      </c>
      <c r="E3078" s="185" t="s">
        <v>1808</v>
      </c>
      <c r="F3078" s="185"/>
      <c r="G3078" s="149" t="s">
        <v>12</v>
      </c>
      <c r="H3078" s="150">
        <v>11</v>
      </c>
      <c r="I3078" s="151">
        <v>29.74</v>
      </c>
      <c r="J3078" s="151">
        <v>327.14</v>
      </c>
    </row>
    <row r="3079" spans="1:10" x14ac:dyDescent="0.25">
      <c r="A3079" s="156"/>
      <c r="B3079" s="156"/>
      <c r="C3079" s="156"/>
      <c r="D3079" s="156"/>
      <c r="E3079" s="156" t="s">
        <v>1792</v>
      </c>
      <c r="F3079" s="146">
        <v>226.09</v>
      </c>
      <c r="G3079" s="156" t="s">
        <v>1793</v>
      </c>
      <c r="H3079" s="146">
        <v>0</v>
      </c>
      <c r="I3079" s="156" t="s">
        <v>1794</v>
      </c>
      <c r="J3079" s="146">
        <v>226.09</v>
      </c>
    </row>
    <row r="3080" spans="1:10" ht="13.5" thickBot="1" x14ac:dyDescent="0.3">
      <c r="A3080" s="156"/>
      <c r="B3080" s="156"/>
      <c r="C3080" s="156"/>
      <c r="D3080" s="156"/>
      <c r="E3080" s="156" t="s">
        <v>1795</v>
      </c>
      <c r="F3080" s="146">
        <v>0</v>
      </c>
      <c r="G3080" s="156"/>
      <c r="H3080" s="181" t="s">
        <v>1796</v>
      </c>
      <c r="I3080" s="181"/>
      <c r="J3080" s="146">
        <v>861.31</v>
      </c>
    </row>
    <row r="3081" spans="1:10" ht="13.5" thickTop="1" x14ac:dyDescent="0.25">
      <c r="A3081" s="147"/>
      <c r="B3081" s="147"/>
      <c r="C3081" s="147"/>
      <c r="D3081" s="147"/>
      <c r="E3081" s="147"/>
      <c r="F3081" s="147"/>
      <c r="G3081" s="147"/>
      <c r="H3081" s="147"/>
      <c r="I3081" s="147"/>
      <c r="J3081" s="147"/>
    </row>
    <row r="3082" spans="1:10" x14ac:dyDescent="0.25">
      <c r="A3082" s="157" t="s">
        <v>2868</v>
      </c>
      <c r="B3082" s="152" t="s">
        <v>1775</v>
      </c>
      <c r="C3082" s="157" t="s">
        <v>1776</v>
      </c>
      <c r="D3082" s="157" t="s">
        <v>1777</v>
      </c>
      <c r="E3082" s="186" t="s">
        <v>1778</v>
      </c>
      <c r="F3082" s="186"/>
      <c r="G3082" s="153" t="s">
        <v>1779</v>
      </c>
      <c r="H3082" s="152" t="s">
        <v>1780</v>
      </c>
      <c r="I3082" s="152" t="s">
        <v>1781</v>
      </c>
      <c r="J3082" s="152" t="s">
        <v>89</v>
      </c>
    </row>
    <row r="3083" spans="1:10" ht="38.25" x14ac:dyDescent="0.25">
      <c r="A3083" s="158" t="s">
        <v>1461</v>
      </c>
      <c r="B3083" s="138" t="s">
        <v>1325</v>
      </c>
      <c r="C3083" s="158" t="s">
        <v>774</v>
      </c>
      <c r="D3083" s="158" t="s">
        <v>783</v>
      </c>
      <c r="E3083" s="187">
        <v>12</v>
      </c>
      <c r="F3083" s="187"/>
      <c r="G3083" s="139" t="s">
        <v>12</v>
      </c>
      <c r="H3083" s="140">
        <v>1</v>
      </c>
      <c r="I3083" s="141">
        <v>37.159999999999997</v>
      </c>
      <c r="J3083" s="141">
        <v>37.159999999999997</v>
      </c>
    </row>
    <row r="3084" spans="1:10" ht="25.5" x14ac:dyDescent="0.25">
      <c r="A3084" s="154" t="s">
        <v>949</v>
      </c>
      <c r="B3084" s="142" t="s">
        <v>1935</v>
      </c>
      <c r="C3084" s="154" t="s">
        <v>8</v>
      </c>
      <c r="D3084" s="154" t="s">
        <v>195</v>
      </c>
      <c r="E3084" s="188" t="s">
        <v>1784</v>
      </c>
      <c r="F3084" s="188"/>
      <c r="G3084" s="143" t="s">
        <v>65</v>
      </c>
      <c r="H3084" s="144">
        <v>0.62</v>
      </c>
      <c r="I3084" s="145">
        <v>21.87</v>
      </c>
      <c r="J3084" s="145">
        <v>13.55</v>
      </c>
    </row>
    <row r="3085" spans="1:10" ht="25.5" x14ac:dyDescent="0.25">
      <c r="A3085" s="154" t="s">
        <v>949</v>
      </c>
      <c r="B3085" s="142" t="s">
        <v>1967</v>
      </c>
      <c r="C3085" s="154" t="s">
        <v>8</v>
      </c>
      <c r="D3085" s="154" t="s">
        <v>194</v>
      </c>
      <c r="E3085" s="188" t="s">
        <v>1784</v>
      </c>
      <c r="F3085" s="188"/>
      <c r="G3085" s="143" t="s">
        <v>65</v>
      </c>
      <c r="H3085" s="144">
        <v>0.62</v>
      </c>
      <c r="I3085" s="145">
        <v>16.84</v>
      </c>
      <c r="J3085" s="145">
        <v>10.44</v>
      </c>
    </row>
    <row r="3086" spans="1:10" ht="25.5" x14ac:dyDescent="0.25">
      <c r="A3086" s="155" t="s">
        <v>950</v>
      </c>
      <c r="B3086" s="148" t="s">
        <v>2869</v>
      </c>
      <c r="C3086" s="155" t="s">
        <v>774</v>
      </c>
      <c r="D3086" s="155" t="s">
        <v>1117</v>
      </c>
      <c r="E3086" s="185" t="s">
        <v>1808</v>
      </c>
      <c r="F3086" s="185"/>
      <c r="G3086" s="149" t="s">
        <v>12</v>
      </c>
      <c r="H3086" s="150">
        <v>1</v>
      </c>
      <c r="I3086" s="151">
        <v>13.17</v>
      </c>
      <c r="J3086" s="151">
        <v>13.17</v>
      </c>
    </row>
    <row r="3087" spans="1:10" x14ac:dyDescent="0.25">
      <c r="A3087" s="156"/>
      <c r="B3087" s="156"/>
      <c r="C3087" s="156"/>
      <c r="D3087" s="156"/>
      <c r="E3087" s="156" t="s">
        <v>1792</v>
      </c>
      <c r="F3087" s="146">
        <v>17.89</v>
      </c>
      <c r="G3087" s="156" t="s">
        <v>1793</v>
      </c>
      <c r="H3087" s="146">
        <v>0</v>
      </c>
      <c r="I3087" s="156" t="s">
        <v>1794</v>
      </c>
      <c r="J3087" s="146">
        <v>17.89</v>
      </c>
    </row>
    <row r="3088" spans="1:10" ht="13.5" thickBot="1" x14ac:dyDescent="0.3">
      <c r="A3088" s="156"/>
      <c r="B3088" s="156"/>
      <c r="C3088" s="156"/>
      <c r="D3088" s="156"/>
      <c r="E3088" s="156" t="s">
        <v>1795</v>
      </c>
      <c r="F3088" s="146">
        <v>0</v>
      </c>
      <c r="G3088" s="156"/>
      <c r="H3088" s="181" t="s">
        <v>1796</v>
      </c>
      <c r="I3088" s="181"/>
      <c r="J3088" s="146">
        <v>37.159999999999997</v>
      </c>
    </row>
    <row r="3089" spans="1:10" ht="13.5" thickTop="1" x14ac:dyDescent="0.25">
      <c r="A3089" s="147"/>
      <c r="B3089" s="147"/>
      <c r="C3089" s="147"/>
      <c r="D3089" s="147"/>
      <c r="E3089" s="147"/>
      <c r="F3089" s="147"/>
      <c r="G3089" s="147"/>
      <c r="H3089" s="147"/>
      <c r="I3089" s="147"/>
      <c r="J3089" s="147"/>
    </row>
    <row r="3090" spans="1:10" x14ac:dyDescent="0.25">
      <c r="A3090" s="157" t="s">
        <v>2870</v>
      </c>
      <c r="B3090" s="152" t="s">
        <v>1775</v>
      </c>
      <c r="C3090" s="157" t="s">
        <v>1776</v>
      </c>
      <c r="D3090" s="157" t="s">
        <v>1777</v>
      </c>
      <c r="E3090" s="186" t="s">
        <v>1778</v>
      </c>
      <c r="F3090" s="186"/>
      <c r="G3090" s="153" t="s">
        <v>1779</v>
      </c>
      <c r="H3090" s="152" t="s">
        <v>1780</v>
      </c>
      <c r="I3090" s="152" t="s">
        <v>1781</v>
      </c>
      <c r="J3090" s="152" t="s">
        <v>89</v>
      </c>
    </row>
    <row r="3091" spans="1:10" ht="25.5" x14ac:dyDescent="0.25">
      <c r="A3091" s="158" t="s">
        <v>1461</v>
      </c>
      <c r="B3091" s="138" t="s">
        <v>1118</v>
      </c>
      <c r="C3091" s="158" t="s">
        <v>759</v>
      </c>
      <c r="D3091" s="158" t="s">
        <v>1119</v>
      </c>
      <c r="E3091" s="187">
        <v>29.03</v>
      </c>
      <c r="F3091" s="187"/>
      <c r="G3091" s="139" t="s">
        <v>12</v>
      </c>
      <c r="H3091" s="140">
        <v>1</v>
      </c>
      <c r="I3091" s="141">
        <v>31.83</v>
      </c>
      <c r="J3091" s="141">
        <v>31.83</v>
      </c>
    </row>
    <row r="3092" spans="1:10" ht="38.25" x14ac:dyDescent="0.25">
      <c r="A3092" s="155" t="s">
        <v>950</v>
      </c>
      <c r="B3092" s="148" t="s">
        <v>1120</v>
      </c>
      <c r="C3092" s="155" t="s">
        <v>759</v>
      </c>
      <c r="D3092" s="155" t="s">
        <v>1121</v>
      </c>
      <c r="E3092" s="185" t="s">
        <v>2575</v>
      </c>
      <c r="F3092" s="185"/>
      <c r="G3092" s="149" t="s">
        <v>65</v>
      </c>
      <c r="H3092" s="150">
        <v>0.3</v>
      </c>
      <c r="I3092" s="151">
        <v>16.735199999999999</v>
      </c>
      <c r="J3092" s="151">
        <v>5.0199999999999996</v>
      </c>
    </row>
    <row r="3093" spans="1:10" ht="38.25" x14ac:dyDescent="0.25">
      <c r="A3093" s="155" t="s">
        <v>950</v>
      </c>
      <c r="B3093" s="148" t="s">
        <v>1024</v>
      </c>
      <c r="C3093" s="155" t="s">
        <v>759</v>
      </c>
      <c r="D3093" s="155" t="s">
        <v>1025</v>
      </c>
      <c r="E3093" s="185" t="s">
        <v>2575</v>
      </c>
      <c r="F3093" s="185"/>
      <c r="G3093" s="149" t="s">
        <v>65</v>
      </c>
      <c r="H3093" s="150">
        <v>0.3</v>
      </c>
      <c r="I3093" s="151">
        <v>20.337599999999998</v>
      </c>
      <c r="J3093" s="151">
        <v>6.1</v>
      </c>
    </row>
    <row r="3094" spans="1:10" ht="38.25" x14ac:dyDescent="0.25">
      <c r="A3094" s="155" t="s">
        <v>950</v>
      </c>
      <c r="B3094" s="148" t="s">
        <v>1122</v>
      </c>
      <c r="C3094" s="155" t="s">
        <v>759</v>
      </c>
      <c r="D3094" s="155" t="s">
        <v>1123</v>
      </c>
      <c r="E3094" s="185" t="s">
        <v>1808</v>
      </c>
      <c r="F3094" s="185"/>
      <c r="G3094" s="149" t="s">
        <v>198</v>
      </c>
      <c r="H3094" s="150">
        <v>0.1</v>
      </c>
      <c r="I3094" s="151">
        <v>21.22</v>
      </c>
      <c r="J3094" s="151">
        <v>2.12</v>
      </c>
    </row>
    <row r="3095" spans="1:10" ht="38.25" x14ac:dyDescent="0.25">
      <c r="A3095" s="155" t="s">
        <v>950</v>
      </c>
      <c r="B3095" s="148" t="s">
        <v>1124</v>
      </c>
      <c r="C3095" s="155" t="s">
        <v>759</v>
      </c>
      <c r="D3095" s="155" t="s">
        <v>1125</v>
      </c>
      <c r="E3095" s="185" t="s">
        <v>1808</v>
      </c>
      <c r="F3095" s="185"/>
      <c r="G3095" s="149" t="s">
        <v>12</v>
      </c>
      <c r="H3095" s="150">
        <v>1.03</v>
      </c>
      <c r="I3095" s="151">
        <v>17.739999999999998</v>
      </c>
      <c r="J3095" s="151">
        <v>18.27</v>
      </c>
    </row>
    <row r="3096" spans="1:10" ht="38.25" x14ac:dyDescent="0.25">
      <c r="A3096" s="155" t="s">
        <v>950</v>
      </c>
      <c r="B3096" s="148" t="s">
        <v>964</v>
      </c>
      <c r="C3096" s="155" t="s">
        <v>759</v>
      </c>
      <c r="D3096" s="155" t="s">
        <v>965</v>
      </c>
      <c r="E3096" s="185" t="s">
        <v>1808</v>
      </c>
      <c r="F3096" s="185"/>
      <c r="G3096" s="149" t="s">
        <v>198</v>
      </c>
      <c r="H3096" s="150">
        <v>0.2</v>
      </c>
      <c r="I3096" s="151">
        <v>1.61</v>
      </c>
      <c r="J3096" s="151">
        <v>0.32</v>
      </c>
    </row>
    <row r="3097" spans="1:10" x14ac:dyDescent="0.25">
      <c r="A3097" s="156"/>
      <c r="B3097" s="156"/>
      <c r="C3097" s="156"/>
      <c r="D3097" s="156"/>
      <c r="E3097" s="156" t="s">
        <v>1792</v>
      </c>
      <c r="F3097" s="146">
        <v>11.12</v>
      </c>
      <c r="G3097" s="156" t="s">
        <v>1793</v>
      </c>
      <c r="H3097" s="146">
        <v>0</v>
      </c>
      <c r="I3097" s="156" t="s">
        <v>1794</v>
      </c>
      <c r="J3097" s="146">
        <v>11.12</v>
      </c>
    </row>
    <row r="3098" spans="1:10" ht="13.5" thickBot="1" x14ac:dyDescent="0.3">
      <c r="A3098" s="156"/>
      <c r="B3098" s="156"/>
      <c r="C3098" s="156"/>
      <c r="D3098" s="156"/>
      <c r="E3098" s="156" t="s">
        <v>1795</v>
      </c>
      <c r="F3098" s="146">
        <v>0</v>
      </c>
      <c r="G3098" s="156"/>
      <c r="H3098" s="181" t="s">
        <v>1796</v>
      </c>
      <c r="I3098" s="181"/>
      <c r="J3098" s="146">
        <v>31.83</v>
      </c>
    </row>
    <row r="3099" spans="1:10" ht="13.5" thickTop="1" x14ac:dyDescent="0.25">
      <c r="A3099" s="147"/>
      <c r="B3099" s="147"/>
      <c r="C3099" s="147"/>
      <c r="D3099" s="147"/>
      <c r="E3099" s="147"/>
      <c r="F3099" s="147"/>
      <c r="G3099" s="147"/>
      <c r="H3099" s="147"/>
      <c r="I3099" s="147"/>
      <c r="J3099" s="147"/>
    </row>
    <row r="3100" spans="1:10" x14ac:dyDescent="0.25">
      <c r="A3100" s="157" t="s">
        <v>2871</v>
      </c>
      <c r="B3100" s="152" t="s">
        <v>1775</v>
      </c>
      <c r="C3100" s="157" t="s">
        <v>1776</v>
      </c>
      <c r="D3100" s="157" t="s">
        <v>1777</v>
      </c>
      <c r="E3100" s="186" t="s">
        <v>1778</v>
      </c>
      <c r="F3100" s="186"/>
      <c r="G3100" s="153" t="s">
        <v>1779</v>
      </c>
      <c r="H3100" s="152" t="s">
        <v>1780</v>
      </c>
      <c r="I3100" s="152" t="s">
        <v>1781</v>
      </c>
      <c r="J3100" s="152" t="s">
        <v>89</v>
      </c>
    </row>
    <row r="3101" spans="1:10" ht="38.25" x14ac:dyDescent="0.25">
      <c r="A3101" s="158" t="s">
        <v>1461</v>
      </c>
      <c r="B3101" s="138" t="s">
        <v>1144</v>
      </c>
      <c r="C3101" s="158" t="s">
        <v>759</v>
      </c>
      <c r="D3101" s="158" t="s">
        <v>1145</v>
      </c>
      <c r="E3101" s="187">
        <v>36.090000000000003</v>
      </c>
      <c r="F3101" s="187"/>
      <c r="G3101" s="139" t="s">
        <v>198</v>
      </c>
      <c r="H3101" s="140">
        <v>1</v>
      </c>
      <c r="I3101" s="141">
        <v>99473.56</v>
      </c>
      <c r="J3101" s="141">
        <v>99473.56</v>
      </c>
    </row>
    <row r="3102" spans="1:10" ht="38.25" x14ac:dyDescent="0.25">
      <c r="A3102" s="155" t="s">
        <v>950</v>
      </c>
      <c r="B3102" s="148" t="s">
        <v>960</v>
      </c>
      <c r="C3102" s="155" t="s">
        <v>759</v>
      </c>
      <c r="D3102" s="155" t="s">
        <v>961</v>
      </c>
      <c r="E3102" s="185" t="s">
        <v>2575</v>
      </c>
      <c r="F3102" s="185"/>
      <c r="G3102" s="149" t="s">
        <v>65</v>
      </c>
      <c r="H3102" s="150">
        <v>16</v>
      </c>
      <c r="I3102" s="151">
        <v>25.216799999999999</v>
      </c>
      <c r="J3102" s="151">
        <v>403.46</v>
      </c>
    </row>
    <row r="3103" spans="1:10" ht="38.25" x14ac:dyDescent="0.25">
      <c r="A3103" s="155" t="s">
        <v>950</v>
      </c>
      <c r="B3103" s="148" t="s">
        <v>962</v>
      </c>
      <c r="C3103" s="155" t="s">
        <v>759</v>
      </c>
      <c r="D3103" s="155" t="s">
        <v>963</v>
      </c>
      <c r="E3103" s="185" t="s">
        <v>2575</v>
      </c>
      <c r="F3103" s="185"/>
      <c r="G3103" s="149" t="s">
        <v>65</v>
      </c>
      <c r="H3103" s="150">
        <v>32</v>
      </c>
      <c r="I3103" s="151">
        <v>16.735199999999999</v>
      </c>
      <c r="J3103" s="151">
        <v>535.52</v>
      </c>
    </row>
    <row r="3104" spans="1:10" ht="38.25" x14ac:dyDescent="0.25">
      <c r="A3104" s="155" t="s">
        <v>950</v>
      </c>
      <c r="B3104" s="148" t="s">
        <v>1126</v>
      </c>
      <c r="C3104" s="155" t="s">
        <v>759</v>
      </c>
      <c r="D3104" s="155" t="s">
        <v>1127</v>
      </c>
      <c r="E3104" s="185" t="s">
        <v>2575</v>
      </c>
      <c r="F3104" s="185"/>
      <c r="G3104" s="149" t="s">
        <v>65</v>
      </c>
      <c r="H3104" s="150">
        <v>8</v>
      </c>
      <c r="I3104" s="151">
        <v>55.3812</v>
      </c>
      <c r="J3104" s="151">
        <v>443.04</v>
      </c>
    </row>
    <row r="3105" spans="1:10" ht="38.25" x14ac:dyDescent="0.25">
      <c r="A3105" s="155" t="s">
        <v>950</v>
      </c>
      <c r="B3105" s="148" t="s">
        <v>1146</v>
      </c>
      <c r="C3105" s="155" t="s">
        <v>759</v>
      </c>
      <c r="D3105" s="155" t="s">
        <v>1147</v>
      </c>
      <c r="E3105" s="185" t="s">
        <v>1808</v>
      </c>
      <c r="F3105" s="185"/>
      <c r="G3105" s="149" t="s">
        <v>198</v>
      </c>
      <c r="H3105" s="150">
        <v>1</v>
      </c>
      <c r="I3105" s="151">
        <v>97864.04</v>
      </c>
      <c r="J3105" s="151">
        <v>97864.04</v>
      </c>
    </row>
    <row r="3106" spans="1:10" ht="38.25" x14ac:dyDescent="0.25">
      <c r="A3106" s="155" t="s">
        <v>950</v>
      </c>
      <c r="B3106" s="148" t="s">
        <v>1128</v>
      </c>
      <c r="C3106" s="155" t="s">
        <v>759</v>
      </c>
      <c r="D3106" s="155" t="s">
        <v>1129</v>
      </c>
      <c r="E3106" s="185" t="s">
        <v>1808</v>
      </c>
      <c r="F3106" s="185"/>
      <c r="G3106" s="149" t="s">
        <v>65</v>
      </c>
      <c r="H3106" s="150">
        <v>1</v>
      </c>
      <c r="I3106" s="151">
        <v>227.5</v>
      </c>
      <c r="J3106" s="151">
        <v>227.5</v>
      </c>
    </row>
    <row r="3107" spans="1:10" x14ac:dyDescent="0.25">
      <c r="A3107" s="156"/>
      <c r="B3107" s="156"/>
      <c r="C3107" s="156"/>
      <c r="D3107" s="156"/>
      <c r="E3107" s="156" t="s">
        <v>1792</v>
      </c>
      <c r="F3107" s="146">
        <v>1382.02</v>
      </c>
      <c r="G3107" s="156" t="s">
        <v>1793</v>
      </c>
      <c r="H3107" s="146">
        <v>0</v>
      </c>
      <c r="I3107" s="156" t="s">
        <v>1794</v>
      </c>
      <c r="J3107" s="146">
        <v>1382.02</v>
      </c>
    </row>
    <row r="3108" spans="1:10" ht="13.5" thickBot="1" x14ac:dyDescent="0.3">
      <c r="A3108" s="156"/>
      <c r="B3108" s="156"/>
      <c r="C3108" s="156"/>
      <c r="D3108" s="156"/>
      <c r="E3108" s="156" t="s">
        <v>1795</v>
      </c>
      <c r="F3108" s="146">
        <v>0</v>
      </c>
      <c r="G3108" s="156"/>
      <c r="H3108" s="181" t="s">
        <v>1796</v>
      </c>
      <c r="I3108" s="181"/>
      <c r="J3108" s="146">
        <v>99473.56</v>
      </c>
    </row>
    <row r="3109" spans="1:10" ht="13.5" thickTop="1" x14ac:dyDescent="0.25">
      <c r="A3109" s="147"/>
      <c r="B3109" s="147"/>
      <c r="C3109" s="147"/>
      <c r="D3109" s="147"/>
      <c r="E3109" s="147"/>
      <c r="F3109" s="147"/>
      <c r="G3109" s="147"/>
      <c r="H3109" s="147"/>
      <c r="I3109" s="147"/>
      <c r="J3109" s="147"/>
    </row>
    <row r="3110" spans="1:10" x14ac:dyDescent="0.25">
      <c r="A3110" s="157" t="s">
        <v>2872</v>
      </c>
      <c r="B3110" s="152" t="s">
        <v>1775</v>
      </c>
      <c r="C3110" s="157" t="s">
        <v>1776</v>
      </c>
      <c r="D3110" s="157" t="s">
        <v>1777</v>
      </c>
      <c r="E3110" s="186" t="s">
        <v>1778</v>
      </c>
      <c r="F3110" s="186"/>
      <c r="G3110" s="153" t="s">
        <v>1779</v>
      </c>
      <c r="H3110" s="152" t="s">
        <v>1780</v>
      </c>
      <c r="I3110" s="152" t="s">
        <v>1781</v>
      </c>
      <c r="J3110" s="152" t="s">
        <v>89</v>
      </c>
    </row>
    <row r="3111" spans="1:10" ht="25.5" x14ac:dyDescent="0.25">
      <c r="A3111" s="158" t="s">
        <v>1461</v>
      </c>
      <c r="B3111" s="138" t="s">
        <v>1134</v>
      </c>
      <c r="C3111" s="158" t="s">
        <v>948</v>
      </c>
      <c r="D3111" s="158" t="s">
        <v>1135</v>
      </c>
      <c r="E3111" s="187" t="s">
        <v>1782</v>
      </c>
      <c r="F3111" s="187"/>
      <c r="G3111" s="139" t="s">
        <v>12</v>
      </c>
      <c r="H3111" s="140">
        <v>1</v>
      </c>
      <c r="I3111" s="141">
        <v>90.09</v>
      </c>
      <c r="J3111" s="141">
        <v>90.09</v>
      </c>
    </row>
    <row r="3112" spans="1:10" ht="25.5" x14ac:dyDescent="0.25">
      <c r="A3112" s="154" t="s">
        <v>949</v>
      </c>
      <c r="B3112" s="142" t="s">
        <v>1935</v>
      </c>
      <c r="C3112" s="154" t="s">
        <v>8</v>
      </c>
      <c r="D3112" s="154" t="s">
        <v>195</v>
      </c>
      <c r="E3112" s="188" t="s">
        <v>1784</v>
      </c>
      <c r="F3112" s="188"/>
      <c r="G3112" s="143" t="s">
        <v>65</v>
      </c>
      <c r="H3112" s="144">
        <v>0.5</v>
      </c>
      <c r="I3112" s="145">
        <v>21.87</v>
      </c>
      <c r="J3112" s="145">
        <v>10.93</v>
      </c>
    </row>
    <row r="3113" spans="1:10" ht="25.5" x14ac:dyDescent="0.25">
      <c r="A3113" s="154" t="s">
        <v>949</v>
      </c>
      <c r="B3113" s="142" t="s">
        <v>1967</v>
      </c>
      <c r="C3113" s="154" t="s">
        <v>8</v>
      </c>
      <c r="D3113" s="154" t="s">
        <v>194</v>
      </c>
      <c r="E3113" s="188" t="s">
        <v>1784</v>
      </c>
      <c r="F3113" s="188"/>
      <c r="G3113" s="143" t="s">
        <v>65</v>
      </c>
      <c r="H3113" s="144">
        <v>0.5</v>
      </c>
      <c r="I3113" s="145">
        <v>16.84</v>
      </c>
      <c r="J3113" s="145">
        <v>8.42</v>
      </c>
    </row>
    <row r="3114" spans="1:10" x14ac:dyDescent="0.25">
      <c r="A3114" s="155" t="s">
        <v>950</v>
      </c>
      <c r="B3114" s="148" t="s">
        <v>1136</v>
      </c>
      <c r="C3114" s="155" t="s">
        <v>948</v>
      </c>
      <c r="D3114" s="155" t="s">
        <v>787</v>
      </c>
      <c r="E3114" s="185" t="s">
        <v>1808</v>
      </c>
      <c r="F3114" s="185"/>
      <c r="G3114" s="149" t="s">
        <v>43</v>
      </c>
      <c r="H3114" s="150">
        <v>1.02</v>
      </c>
      <c r="I3114" s="151">
        <v>69.36</v>
      </c>
      <c r="J3114" s="151">
        <v>70.739999999999995</v>
      </c>
    </row>
    <row r="3115" spans="1:10" x14ac:dyDescent="0.25">
      <c r="A3115" s="156"/>
      <c r="B3115" s="156"/>
      <c r="C3115" s="156"/>
      <c r="D3115" s="156"/>
      <c r="E3115" s="156" t="s">
        <v>1792</v>
      </c>
      <c r="F3115" s="146">
        <v>14.430000000000001</v>
      </c>
      <c r="G3115" s="156" t="s">
        <v>1793</v>
      </c>
      <c r="H3115" s="146">
        <v>0</v>
      </c>
      <c r="I3115" s="156" t="s">
        <v>1794</v>
      </c>
      <c r="J3115" s="146">
        <v>14.430000000000001</v>
      </c>
    </row>
    <row r="3116" spans="1:10" x14ac:dyDescent="0.25">
      <c r="A3116" s="156"/>
      <c r="B3116" s="156"/>
      <c r="C3116" s="156"/>
      <c r="D3116" s="156"/>
      <c r="E3116" s="156" t="s">
        <v>1795</v>
      </c>
      <c r="F3116" s="146">
        <v>0</v>
      </c>
      <c r="G3116" s="156"/>
      <c r="H3116" s="181" t="s">
        <v>1796</v>
      </c>
      <c r="I3116" s="181"/>
      <c r="J3116" s="146">
        <v>90.09</v>
      </c>
    </row>
    <row r="3117" spans="1:10" x14ac:dyDescent="0.25">
      <c r="A3117" s="182" t="s">
        <v>2880</v>
      </c>
      <c r="B3117" s="182"/>
      <c r="C3117" s="182"/>
      <c r="D3117" s="182"/>
      <c r="E3117" s="182"/>
      <c r="F3117" s="182"/>
      <c r="G3117" s="182"/>
      <c r="H3117" s="182"/>
      <c r="I3117" s="182"/>
      <c r="J3117" s="182"/>
    </row>
    <row r="3118" spans="1:10" ht="13.5" thickBot="1" x14ac:dyDescent="0.3">
      <c r="A3118" s="183" t="s">
        <v>2909</v>
      </c>
      <c r="B3118" s="183"/>
      <c r="C3118" s="183"/>
      <c r="D3118" s="183"/>
      <c r="E3118" s="183"/>
      <c r="F3118" s="183"/>
      <c r="G3118" s="183"/>
      <c r="H3118" s="183"/>
      <c r="I3118" s="183"/>
      <c r="J3118" s="183"/>
    </row>
    <row r="3119" spans="1:10" ht="13.5" thickTop="1" x14ac:dyDescent="0.25">
      <c r="A3119" s="147"/>
      <c r="B3119" s="147"/>
      <c r="C3119" s="147"/>
      <c r="D3119" s="147"/>
      <c r="E3119" s="147"/>
      <c r="F3119" s="147"/>
      <c r="G3119" s="147"/>
      <c r="H3119" s="147"/>
      <c r="I3119" s="147"/>
      <c r="J3119" s="147"/>
    </row>
    <row r="3120" spans="1:10" x14ac:dyDescent="0.25">
      <c r="A3120" s="157" t="s">
        <v>2873</v>
      </c>
      <c r="B3120" s="152" t="s">
        <v>1775</v>
      </c>
      <c r="C3120" s="157" t="s">
        <v>1776</v>
      </c>
      <c r="D3120" s="157" t="s">
        <v>1777</v>
      </c>
      <c r="E3120" s="186" t="s">
        <v>1778</v>
      </c>
      <c r="F3120" s="186"/>
      <c r="G3120" s="153" t="s">
        <v>1779</v>
      </c>
      <c r="H3120" s="152" t="s">
        <v>1780</v>
      </c>
      <c r="I3120" s="152" t="s">
        <v>1781</v>
      </c>
      <c r="J3120" s="152" t="s">
        <v>89</v>
      </c>
    </row>
    <row r="3121" spans="1:10" ht="38.25" x14ac:dyDescent="0.25">
      <c r="A3121" s="158" t="s">
        <v>1461</v>
      </c>
      <c r="B3121" s="138" t="s">
        <v>1137</v>
      </c>
      <c r="C3121" s="158" t="s">
        <v>948</v>
      </c>
      <c r="D3121" s="158" t="s">
        <v>1732</v>
      </c>
      <c r="E3121" s="187" t="s">
        <v>1782</v>
      </c>
      <c r="F3121" s="187"/>
      <c r="G3121" s="139" t="s">
        <v>198</v>
      </c>
      <c r="H3121" s="140">
        <v>1</v>
      </c>
      <c r="I3121" s="141">
        <v>610.24</v>
      </c>
      <c r="J3121" s="141">
        <v>610.24</v>
      </c>
    </row>
    <row r="3122" spans="1:10" ht="25.5" x14ac:dyDescent="0.25">
      <c r="A3122" s="154" t="s">
        <v>949</v>
      </c>
      <c r="B3122" s="142" t="s">
        <v>1935</v>
      </c>
      <c r="C3122" s="154" t="s">
        <v>8</v>
      </c>
      <c r="D3122" s="154" t="s">
        <v>195</v>
      </c>
      <c r="E3122" s="188" t="s">
        <v>1784</v>
      </c>
      <c r="F3122" s="188"/>
      <c r="G3122" s="143" t="s">
        <v>65</v>
      </c>
      <c r="H3122" s="144">
        <v>3.827</v>
      </c>
      <c r="I3122" s="145">
        <v>21.87</v>
      </c>
      <c r="J3122" s="145">
        <v>83.69</v>
      </c>
    </row>
    <row r="3123" spans="1:10" ht="25.5" x14ac:dyDescent="0.25">
      <c r="A3123" s="154" t="s">
        <v>949</v>
      </c>
      <c r="B3123" s="142" t="s">
        <v>1967</v>
      </c>
      <c r="C3123" s="154" t="s">
        <v>8</v>
      </c>
      <c r="D3123" s="154" t="s">
        <v>194</v>
      </c>
      <c r="E3123" s="188" t="s">
        <v>1784</v>
      </c>
      <c r="F3123" s="188"/>
      <c r="G3123" s="143" t="s">
        <v>65</v>
      </c>
      <c r="H3123" s="144">
        <v>5.1020000000000003</v>
      </c>
      <c r="I3123" s="145">
        <v>16.84</v>
      </c>
      <c r="J3123" s="145">
        <v>85.91</v>
      </c>
    </row>
    <row r="3124" spans="1:10" ht="38.25" x14ac:dyDescent="0.25">
      <c r="A3124" s="155" t="s">
        <v>950</v>
      </c>
      <c r="B3124" s="148" t="s">
        <v>2874</v>
      </c>
      <c r="C3124" s="155" t="s">
        <v>8</v>
      </c>
      <c r="D3124" s="155" t="s">
        <v>583</v>
      </c>
      <c r="E3124" s="185" t="s">
        <v>1808</v>
      </c>
      <c r="F3124" s="185"/>
      <c r="G3124" s="149" t="s">
        <v>198</v>
      </c>
      <c r="H3124" s="150">
        <v>1</v>
      </c>
      <c r="I3124" s="151">
        <v>183.82</v>
      </c>
      <c r="J3124" s="151">
        <v>183.82</v>
      </c>
    </row>
    <row r="3125" spans="1:10" ht="38.25" x14ac:dyDescent="0.25">
      <c r="A3125" s="155" t="s">
        <v>950</v>
      </c>
      <c r="B3125" s="148" t="s">
        <v>1972</v>
      </c>
      <c r="C3125" s="155" t="s">
        <v>8</v>
      </c>
      <c r="D3125" s="155" t="s">
        <v>585</v>
      </c>
      <c r="E3125" s="185" t="s">
        <v>1808</v>
      </c>
      <c r="F3125" s="185"/>
      <c r="G3125" s="149" t="s">
        <v>198</v>
      </c>
      <c r="H3125" s="150">
        <v>1</v>
      </c>
      <c r="I3125" s="151">
        <v>202.54</v>
      </c>
      <c r="J3125" s="151">
        <v>202.54</v>
      </c>
    </row>
    <row r="3126" spans="1:10" ht="25.5" x14ac:dyDescent="0.25">
      <c r="A3126" s="155" t="s">
        <v>950</v>
      </c>
      <c r="B3126" s="148" t="s">
        <v>2875</v>
      </c>
      <c r="C3126" s="155" t="s">
        <v>8</v>
      </c>
      <c r="D3126" s="155" t="s">
        <v>498</v>
      </c>
      <c r="E3126" s="185" t="s">
        <v>1808</v>
      </c>
      <c r="F3126" s="185"/>
      <c r="G3126" s="149" t="s">
        <v>198</v>
      </c>
      <c r="H3126" s="150">
        <v>1</v>
      </c>
      <c r="I3126" s="151">
        <v>54.28</v>
      </c>
      <c r="J3126" s="151">
        <v>54.28</v>
      </c>
    </row>
    <row r="3127" spans="1:10" x14ac:dyDescent="0.25">
      <c r="A3127" s="156"/>
      <c r="B3127" s="156"/>
      <c r="C3127" s="156"/>
      <c r="D3127" s="156"/>
      <c r="E3127" s="156" t="s">
        <v>1792</v>
      </c>
      <c r="F3127" s="146">
        <v>125.67</v>
      </c>
      <c r="G3127" s="156" t="s">
        <v>1793</v>
      </c>
      <c r="H3127" s="146">
        <v>0</v>
      </c>
      <c r="I3127" s="156" t="s">
        <v>1794</v>
      </c>
      <c r="J3127" s="146">
        <v>125.67</v>
      </c>
    </row>
    <row r="3128" spans="1:10" x14ac:dyDescent="0.25">
      <c r="A3128" s="156"/>
      <c r="B3128" s="156"/>
      <c r="C3128" s="156"/>
      <c r="D3128" s="156"/>
      <c r="E3128" s="156" t="s">
        <v>1795</v>
      </c>
      <c r="F3128" s="146">
        <v>0</v>
      </c>
      <c r="G3128" s="156"/>
      <c r="H3128" s="181" t="s">
        <v>1796</v>
      </c>
      <c r="I3128" s="181"/>
      <c r="J3128" s="146">
        <v>610.24</v>
      </c>
    </row>
    <row r="3129" spans="1:10" x14ac:dyDescent="0.25">
      <c r="A3129" s="182" t="s">
        <v>2880</v>
      </c>
      <c r="B3129" s="182"/>
      <c r="C3129" s="182"/>
      <c r="D3129" s="182"/>
      <c r="E3129" s="182"/>
      <c r="F3129" s="182"/>
      <c r="G3129" s="182"/>
      <c r="H3129" s="182"/>
      <c r="I3129" s="182"/>
      <c r="J3129" s="182"/>
    </row>
    <row r="3130" spans="1:10" ht="13.5" thickBot="1" x14ac:dyDescent="0.3">
      <c r="A3130" s="183" t="s">
        <v>2910</v>
      </c>
      <c r="B3130" s="183"/>
      <c r="C3130" s="183"/>
      <c r="D3130" s="183"/>
      <c r="E3130" s="183"/>
      <c r="F3130" s="183"/>
      <c r="G3130" s="183"/>
      <c r="H3130" s="183"/>
      <c r="I3130" s="183"/>
      <c r="J3130" s="183"/>
    </row>
    <row r="3131" spans="1:10" ht="13.5" thickTop="1" x14ac:dyDescent="0.25">
      <c r="A3131" s="147"/>
      <c r="B3131" s="147"/>
      <c r="C3131" s="147"/>
      <c r="D3131" s="147"/>
      <c r="E3131" s="147"/>
      <c r="F3131" s="147"/>
      <c r="G3131" s="147"/>
      <c r="H3131" s="147"/>
      <c r="I3131" s="147"/>
      <c r="J3131" s="147"/>
    </row>
    <row r="3132" spans="1:10" x14ac:dyDescent="0.25">
      <c r="A3132" s="157" t="s">
        <v>2876</v>
      </c>
      <c r="B3132" s="152" t="s">
        <v>1775</v>
      </c>
      <c r="C3132" s="157" t="s">
        <v>1776</v>
      </c>
      <c r="D3132" s="157" t="s">
        <v>1777</v>
      </c>
      <c r="E3132" s="186" t="s">
        <v>1778</v>
      </c>
      <c r="F3132" s="186"/>
      <c r="G3132" s="153" t="s">
        <v>1779</v>
      </c>
      <c r="H3132" s="152" t="s">
        <v>1780</v>
      </c>
      <c r="I3132" s="152" t="s">
        <v>1781</v>
      </c>
      <c r="J3132" s="152" t="s">
        <v>89</v>
      </c>
    </row>
    <row r="3133" spans="1:10" ht="25.5" x14ac:dyDescent="0.25">
      <c r="A3133" s="158" t="s">
        <v>1461</v>
      </c>
      <c r="B3133" s="138" t="s">
        <v>1138</v>
      </c>
      <c r="C3133" s="158" t="s">
        <v>948</v>
      </c>
      <c r="D3133" s="158" t="s">
        <v>1139</v>
      </c>
      <c r="E3133" s="187" t="s">
        <v>1782</v>
      </c>
      <c r="F3133" s="187"/>
      <c r="G3133" s="139" t="s">
        <v>198</v>
      </c>
      <c r="H3133" s="140">
        <v>1</v>
      </c>
      <c r="I3133" s="141">
        <v>114.15</v>
      </c>
      <c r="J3133" s="141">
        <v>114.15</v>
      </c>
    </row>
    <row r="3134" spans="1:10" ht="25.5" x14ac:dyDescent="0.25">
      <c r="A3134" s="154" t="s">
        <v>949</v>
      </c>
      <c r="B3134" s="142" t="s">
        <v>2336</v>
      </c>
      <c r="C3134" s="154" t="s">
        <v>8</v>
      </c>
      <c r="D3134" s="154" t="s">
        <v>191</v>
      </c>
      <c r="E3134" s="188" t="s">
        <v>1784</v>
      </c>
      <c r="F3134" s="188"/>
      <c r="G3134" s="143" t="s">
        <v>65</v>
      </c>
      <c r="H3134" s="144">
        <v>0.78400000000000003</v>
      </c>
      <c r="I3134" s="145">
        <v>21.03</v>
      </c>
      <c r="J3134" s="145">
        <v>16.48</v>
      </c>
    </row>
    <row r="3135" spans="1:10" ht="38.25" x14ac:dyDescent="0.25">
      <c r="A3135" s="154" t="s">
        <v>949</v>
      </c>
      <c r="B3135" s="142" t="s">
        <v>2335</v>
      </c>
      <c r="C3135" s="154" t="s">
        <v>8</v>
      </c>
      <c r="D3135" s="154" t="s">
        <v>190</v>
      </c>
      <c r="E3135" s="188" t="s">
        <v>1784</v>
      </c>
      <c r="F3135" s="188"/>
      <c r="G3135" s="143" t="s">
        <v>65</v>
      </c>
      <c r="H3135" s="144">
        <v>0.78400000000000003</v>
      </c>
      <c r="I3135" s="145">
        <v>17.329999999999998</v>
      </c>
      <c r="J3135" s="145">
        <v>13.58</v>
      </c>
    </row>
    <row r="3136" spans="1:10" ht="25.5" x14ac:dyDescent="0.25">
      <c r="A3136" s="155" t="s">
        <v>950</v>
      </c>
      <c r="B3136" s="148" t="s">
        <v>2877</v>
      </c>
      <c r="C3136" s="155" t="s">
        <v>8</v>
      </c>
      <c r="D3136" s="155" t="s">
        <v>530</v>
      </c>
      <c r="E3136" s="185" t="s">
        <v>1808</v>
      </c>
      <c r="F3136" s="185"/>
      <c r="G3136" s="149" t="s">
        <v>198</v>
      </c>
      <c r="H3136" s="150">
        <v>1</v>
      </c>
      <c r="I3136" s="151">
        <v>83.51</v>
      </c>
      <c r="J3136" s="151">
        <v>83.51</v>
      </c>
    </row>
    <row r="3137" spans="1:10" ht="25.5" x14ac:dyDescent="0.25">
      <c r="A3137" s="155" t="s">
        <v>950</v>
      </c>
      <c r="B3137" s="148" t="s">
        <v>2809</v>
      </c>
      <c r="C3137" s="155" t="s">
        <v>8</v>
      </c>
      <c r="D3137" s="155" t="s">
        <v>558</v>
      </c>
      <c r="E3137" s="185" t="s">
        <v>1808</v>
      </c>
      <c r="F3137" s="185"/>
      <c r="G3137" s="149" t="s">
        <v>198</v>
      </c>
      <c r="H3137" s="150">
        <v>5.1040000000000002E-2</v>
      </c>
      <c r="I3137" s="151">
        <v>11.37</v>
      </c>
      <c r="J3137" s="151">
        <v>0.57999999999999996</v>
      </c>
    </row>
    <row r="3138" spans="1:10" x14ac:dyDescent="0.25">
      <c r="A3138" s="156"/>
      <c r="B3138" s="156"/>
      <c r="C3138" s="156"/>
      <c r="D3138" s="156"/>
      <c r="E3138" s="156" t="s">
        <v>1792</v>
      </c>
      <c r="F3138" s="146">
        <v>23.28</v>
      </c>
      <c r="G3138" s="156" t="s">
        <v>1793</v>
      </c>
      <c r="H3138" s="146">
        <v>0</v>
      </c>
      <c r="I3138" s="156" t="s">
        <v>1794</v>
      </c>
      <c r="J3138" s="146">
        <v>23.28</v>
      </c>
    </row>
    <row r="3139" spans="1:10" x14ac:dyDescent="0.25">
      <c r="A3139" s="156"/>
      <c r="B3139" s="156"/>
      <c r="C3139" s="156"/>
      <c r="D3139" s="156"/>
      <c r="E3139" s="156" t="s">
        <v>1795</v>
      </c>
      <c r="F3139" s="146">
        <v>0</v>
      </c>
      <c r="G3139" s="156"/>
      <c r="H3139" s="181" t="s">
        <v>1796</v>
      </c>
      <c r="I3139" s="181"/>
      <c r="J3139" s="146">
        <v>114.15</v>
      </c>
    </row>
    <row r="3140" spans="1:10" x14ac:dyDescent="0.25">
      <c r="A3140" s="182" t="s">
        <v>2880</v>
      </c>
      <c r="B3140" s="182"/>
      <c r="C3140" s="182"/>
      <c r="D3140" s="182"/>
      <c r="E3140" s="182"/>
      <c r="F3140" s="182"/>
      <c r="G3140" s="182"/>
      <c r="H3140" s="182"/>
      <c r="I3140" s="182"/>
      <c r="J3140" s="182"/>
    </row>
    <row r="3141" spans="1:10" ht="25.5" customHeight="1" thickBot="1" x14ac:dyDescent="0.3">
      <c r="A3141" s="183" t="s">
        <v>2911</v>
      </c>
      <c r="B3141" s="183"/>
      <c r="C3141" s="183"/>
      <c r="D3141" s="183"/>
      <c r="E3141" s="183"/>
      <c r="F3141" s="183"/>
      <c r="G3141" s="183"/>
      <c r="H3141" s="183"/>
      <c r="I3141" s="183"/>
      <c r="J3141" s="183"/>
    </row>
    <row r="3142" spans="1:10" ht="13.5" thickTop="1" x14ac:dyDescent="0.25">
      <c r="A3142" s="147"/>
      <c r="B3142" s="147"/>
      <c r="C3142" s="147"/>
      <c r="D3142" s="147"/>
      <c r="E3142" s="147"/>
      <c r="F3142" s="147"/>
      <c r="G3142" s="147"/>
      <c r="H3142" s="147"/>
      <c r="I3142" s="147"/>
      <c r="J3142" s="147"/>
    </row>
    <row r="3143" spans="1:10" x14ac:dyDescent="0.2">
      <c r="A3143" s="69"/>
      <c r="B3143" s="69"/>
      <c r="C3143" s="69"/>
      <c r="D3143" s="69"/>
      <c r="E3143" s="69"/>
      <c r="F3143" s="69"/>
      <c r="G3143" s="69"/>
      <c r="H3143" s="69"/>
      <c r="I3143" s="69"/>
      <c r="J3143" s="69"/>
    </row>
    <row r="3144" spans="1:10" x14ac:dyDescent="0.25">
      <c r="A3144" s="207"/>
      <c r="B3144" s="207"/>
      <c r="C3144" s="207"/>
      <c r="D3144" s="207"/>
      <c r="E3144" s="207"/>
      <c r="F3144" s="207"/>
      <c r="G3144" s="207"/>
      <c r="H3144" s="207"/>
      <c r="I3144" s="207"/>
      <c r="J3144" s="207"/>
    </row>
    <row r="3148" spans="1:10" x14ac:dyDescent="0.2">
      <c r="A3148" s="123" t="s">
        <v>42</v>
      </c>
    </row>
    <row r="3149" spans="1:10" x14ac:dyDescent="0.2">
      <c r="A3149" s="124" t="s">
        <v>47</v>
      </c>
    </row>
    <row r="3150" spans="1:10" x14ac:dyDescent="0.2">
      <c r="A3150" s="123" t="s">
        <v>48</v>
      </c>
    </row>
    <row r="3151" spans="1:10" x14ac:dyDescent="0.2">
      <c r="A3151" s="123" t="s">
        <v>49</v>
      </c>
    </row>
  </sheetData>
  <dataConsolidate/>
  <mergeCells count="2562">
    <mergeCell ref="H3098:I3098"/>
    <mergeCell ref="H3108:I3108"/>
    <mergeCell ref="A3117:J3117"/>
    <mergeCell ref="A3118:J3118"/>
    <mergeCell ref="E3123:F3123"/>
    <mergeCell ref="E3124:F3124"/>
    <mergeCell ref="E3125:F3125"/>
    <mergeCell ref="E3126:F3126"/>
    <mergeCell ref="H3128:I3128"/>
    <mergeCell ref="A3129:J3129"/>
    <mergeCell ref="A3130:J3130"/>
    <mergeCell ref="H3139:I3139"/>
    <mergeCell ref="A3140:J3140"/>
    <mergeCell ref="A3141:J3141"/>
    <mergeCell ref="H2882:I2882"/>
    <mergeCell ref="E2894:F2894"/>
    <mergeCell ref="H2896:I2896"/>
    <mergeCell ref="H2910:I2910"/>
    <mergeCell ref="H2948:I2948"/>
    <mergeCell ref="H2956:I2956"/>
    <mergeCell ref="E2961:F2961"/>
    <mergeCell ref="E2962:F2962"/>
    <mergeCell ref="H2965:I2965"/>
    <mergeCell ref="E2971:F2971"/>
    <mergeCell ref="H2994:I2994"/>
    <mergeCell ref="E2999:F2999"/>
    <mergeCell ref="E3000:F3000"/>
    <mergeCell ref="H3002:I3002"/>
    <mergeCell ref="H3008:I3008"/>
    <mergeCell ref="H3015:I3015"/>
    <mergeCell ref="H3023:I3023"/>
    <mergeCell ref="H2729:I2729"/>
    <mergeCell ref="E2733:F2733"/>
    <mergeCell ref="H2740:I2740"/>
    <mergeCell ref="E2743:F2743"/>
    <mergeCell ref="H2750:I2750"/>
    <mergeCell ref="A2751:J2751"/>
    <mergeCell ref="A2752:J2752"/>
    <mergeCell ref="E2755:F2755"/>
    <mergeCell ref="E2756:F2756"/>
    <mergeCell ref="E2757:F2757"/>
    <mergeCell ref="E2758:F2758"/>
    <mergeCell ref="H2760:I2760"/>
    <mergeCell ref="A2761:J2761"/>
    <mergeCell ref="A2762:J2762"/>
    <mergeCell ref="E2765:F2765"/>
    <mergeCell ref="E2766:F2766"/>
    <mergeCell ref="A2773:J2773"/>
    <mergeCell ref="H2415:I2415"/>
    <mergeCell ref="H2422:I2422"/>
    <mergeCell ref="H2436:I2436"/>
    <mergeCell ref="E2438:F2438"/>
    <mergeCell ref="E2439:F2439"/>
    <mergeCell ref="H2445:I2445"/>
    <mergeCell ref="H2454:I2454"/>
    <mergeCell ref="H2471:I2471"/>
    <mergeCell ref="E2473:F2473"/>
    <mergeCell ref="E2474:F2474"/>
    <mergeCell ref="E2485:F2485"/>
    <mergeCell ref="E2486:F2486"/>
    <mergeCell ref="E2487:F2487"/>
    <mergeCell ref="H2489:I2489"/>
    <mergeCell ref="A2490:J2490"/>
    <mergeCell ref="A2491:J2491"/>
    <mergeCell ref="E2494:F2494"/>
    <mergeCell ref="H2238:I2238"/>
    <mergeCell ref="A2239:J2239"/>
    <mergeCell ref="A2240:J2240"/>
    <mergeCell ref="H2247:I2247"/>
    <mergeCell ref="A2263:J2263"/>
    <mergeCell ref="A2264:J2264"/>
    <mergeCell ref="H2304:I2304"/>
    <mergeCell ref="A2305:J2305"/>
    <mergeCell ref="A2306:J2306"/>
    <mergeCell ref="H2312:I2312"/>
    <mergeCell ref="A2313:J2313"/>
    <mergeCell ref="A2314:J2314"/>
    <mergeCell ref="H2323:I2323"/>
    <mergeCell ref="H2332:I2332"/>
    <mergeCell ref="E2334:F2334"/>
    <mergeCell ref="E2335:F2335"/>
    <mergeCell ref="H2341:I2341"/>
    <mergeCell ref="E2343:F2343"/>
    <mergeCell ref="E2344:F2344"/>
    <mergeCell ref="H2350:I2350"/>
    <mergeCell ref="H2359:I2359"/>
    <mergeCell ref="E2363:F2363"/>
    <mergeCell ref="E2364:F2364"/>
    <mergeCell ref="E2365:F2365"/>
    <mergeCell ref="H2368:I2368"/>
    <mergeCell ref="E2376:F2376"/>
    <mergeCell ref="E3122:F3122"/>
    <mergeCell ref="E3132:F3132"/>
    <mergeCell ref="E3133:F3133"/>
    <mergeCell ref="E3134:F3134"/>
    <mergeCell ref="E3135:F3135"/>
    <mergeCell ref="E3136:F3136"/>
    <mergeCell ref="E3137:F3137"/>
    <mergeCell ref="H3048:I3048"/>
    <mergeCell ref="E3063:F3063"/>
    <mergeCell ref="E3064:F3064"/>
    <mergeCell ref="E3065:F3065"/>
    <mergeCell ref="H3070:I3070"/>
    <mergeCell ref="E3073:F3073"/>
    <mergeCell ref="E3091:F3091"/>
    <mergeCell ref="E3092:F3092"/>
    <mergeCell ref="H3060:I3060"/>
    <mergeCell ref="E3072:F3072"/>
    <mergeCell ref="H3080:I3080"/>
    <mergeCell ref="E3082:F3082"/>
    <mergeCell ref="E3083:F3083"/>
    <mergeCell ref="H3088:I3088"/>
    <mergeCell ref="E3093:F3093"/>
    <mergeCell ref="E3017:F3017"/>
    <mergeCell ref="E3025:F3025"/>
    <mergeCell ref="E3037:F3037"/>
    <mergeCell ref="E3038:F3038"/>
    <mergeCell ref="E3044:F3044"/>
    <mergeCell ref="E3045:F3045"/>
    <mergeCell ref="H3040:I3040"/>
    <mergeCell ref="E3043:F3043"/>
    <mergeCell ref="E2893:F2893"/>
    <mergeCell ref="E2899:F2899"/>
    <mergeCell ref="E2900:F2900"/>
    <mergeCell ref="E2901:F2901"/>
    <mergeCell ref="H2904:I2904"/>
    <mergeCell ref="E2907:F2907"/>
    <mergeCell ref="E2908:F2908"/>
    <mergeCell ref="E2849:F2849"/>
    <mergeCell ref="E2850:F2850"/>
    <mergeCell ref="E2851:F2851"/>
    <mergeCell ref="E2857:F2857"/>
    <mergeCell ref="E2858:F2858"/>
    <mergeCell ref="E2859:F2859"/>
    <mergeCell ref="E2860:F2860"/>
    <mergeCell ref="E2861:F2861"/>
    <mergeCell ref="H2864:I2864"/>
    <mergeCell ref="E2871:F2871"/>
    <mergeCell ref="H2847:I2847"/>
    <mergeCell ref="H2855:I2855"/>
    <mergeCell ref="A2865:J2865"/>
    <mergeCell ref="A2866:J2866"/>
    <mergeCell ref="E2794:F2794"/>
    <mergeCell ref="E2795:F2795"/>
    <mergeCell ref="E2804:F2804"/>
    <mergeCell ref="E2805:F2805"/>
    <mergeCell ref="E2813:F2813"/>
    <mergeCell ref="E2814:F2814"/>
    <mergeCell ref="E2823:F2823"/>
    <mergeCell ref="E2824:F2824"/>
    <mergeCell ref="E2831:F2831"/>
    <mergeCell ref="E2832:F2832"/>
    <mergeCell ref="E2796:F2796"/>
    <mergeCell ref="H2801:I2801"/>
    <mergeCell ref="E2806:F2806"/>
    <mergeCell ref="H2811:I2811"/>
    <mergeCell ref="H2821:I2821"/>
    <mergeCell ref="H2829:I2829"/>
    <mergeCell ref="E2737:F2737"/>
    <mergeCell ref="E2744:F2744"/>
    <mergeCell ref="E2745:F2745"/>
    <mergeCell ref="E2746:F2746"/>
    <mergeCell ref="E2747:F2747"/>
    <mergeCell ref="E2767:F2767"/>
    <mergeCell ref="H2772:I2772"/>
    <mergeCell ref="E2776:F2776"/>
    <mergeCell ref="E2777:F2777"/>
    <mergeCell ref="E2784:F2784"/>
    <mergeCell ref="E2785:F2785"/>
    <mergeCell ref="E2786:F2786"/>
    <mergeCell ref="A2774:J2774"/>
    <mergeCell ref="H2782:I2782"/>
    <mergeCell ref="E2668:F2668"/>
    <mergeCell ref="E2669:F2669"/>
    <mergeCell ref="E2670:F2670"/>
    <mergeCell ref="E2671:F2671"/>
    <mergeCell ref="E2672:F2672"/>
    <mergeCell ref="H2685:I2685"/>
    <mergeCell ref="E2693:F2693"/>
    <mergeCell ref="E2714:F2714"/>
    <mergeCell ref="E2723:F2723"/>
    <mergeCell ref="A2686:J2686"/>
    <mergeCell ref="A2687:J2687"/>
    <mergeCell ref="E2694:F2694"/>
    <mergeCell ref="E2695:F2695"/>
    <mergeCell ref="E2696:F2696"/>
    <mergeCell ref="E2697:F2697"/>
    <mergeCell ref="H2710:I2710"/>
    <mergeCell ref="A2711:J2711"/>
    <mergeCell ref="A2712:J2712"/>
    <mergeCell ref="E2592:F2592"/>
    <mergeCell ref="E2593:F2593"/>
    <mergeCell ref="E2604:F2604"/>
    <mergeCell ref="E2605:F2605"/>
    <mergeCell ref="E2606:F2606"/>
    <mergeCell ref="H2608:I2608"/>
    <mergeCell ref="E2572:F2572"/>
    <mergeCell ref="E2573:F2573"/>
    <mergeCell ref="E2574:F2574"/>
    <mergeCell ref="H2579:I2579"/>
    <mergeCell ref="E2581:F2581"/>
    <mergeCell ref="E2582:F2582"/>
    <mergeCell ref="H2589:I2589"/>
    <mergeCell ref="E2591:F2591"/>
    <mergeCell ref="H2597:I2597"/>
    <mergeCell ref="E2599:F2599"/>
    <mergeCell ref="E2600:F2600"/>
    <mergeCell ref="H2615:I2615"/>
    <mergeCell ref="E2617:F2617"/>
    <mergeCell ref="E2618:F2618"/>
    <mergeCell ref="H2621:I2621"/>
    <mergeCell ref="E2547:F2547"/>
    <mergeCell ref="E2535:F2535"/>
    <mergeCell ref="H2537:I2537"/>
    <mergeCell ref="H2545:I2545"/>
    <mergeCell ref="E2548:F2548"/>
    <mergeCell ref="H2552:I2552"/>
    <mergeCell ref="E2497:F2497"/>
    <mergeCell ref="E2498:F2498"/>
    <mergeCell ref="H2501:I2501"/>
    <mergeCell ref="E2505:F2505"/>
    <mergeCell ref="E2506:F2506"/>
    <mergeCell ref="E2495:F2495"/>
    <mergeCell ref="E2496:F2496"/>
    <mergeCell ref="A2502:J2502"/>
    <mergeCell ref="A2503:J2503"/>
    <mergeCell ref="H2511:I2511"/>
    <mergeCell ref="A2512:J2512"/>
    <mergeCell ref="A2513:J2513"/>
    <mergeCell ref="E2419:F2419"/>
    <mergeCell ref="E2420:F2420"/>
    <mergeCell ref="E2447:F2447"/>
    <mergeCell ref="E2448:F2448"/>
    <mergeCell ref="E2456:F2456"/>
    <mergeCell ref="E2375:F2375"/>
    <mergeCell ref="E2398:F2398"/>
    <mergeCell ref="E2405:F2405"/>
    <mergeCell ref="E2406:F2406"/>
    <mergeCell ref="E2407:F2407"/>
    <mergeCell ref="E2412:F2412"/>
    <mergeCell ref="E2413:F2413"/>
    <mergeCell ref="E2377:F2377"/>
    <mergeCell ref="H2380:I2380"/>
    <mergeCell ref="E2384:F2384"/>
    <mergeCell ref="E2385:F2385"/>
    <mergeCell ref="E2386:F2386"/>
    <mergeCell ref="H2392:I2392"/>
    <mergeCell ref="E2399:F2399"/>
    <mergeCell ref="H2401:I2401"/>
    <mergeCell ref="E2308:F2308"/>
    <mergeCell ref="E2316:F2316"/>
    <mergeCell ref="E2245:F2245"/>
    <mergeCell ref="E2249:F2249"/>
    <mergeCell ref="E3026:F3026"/>
    <mergeCell ref="H3032:I3032"/>
    <mergeCell ref="E3034:F3034"/>
    <mergeCell ref="E3042:F3042"/>
    <mergeCell ref="E2967:F2967"/>
    <mergeCell ref="E2974:F2974"/>
    <mergeCell ref="E2975:F2975"/>
    <mergeCell ref="E2976:F2976"/>
    <mergeCell ref="E2968:F2968"/>
    <mergeCell ref="E3004:F3004"/>
    <mergeCell ref="E3005:F3005"/>
    <mergeCell ref="E3011:F3011"/>
    <mergeCell ref="E3012:F3012"/>
    <mergeCell ref="E3013:F3013"/>
    <mergeCell ref="E3018:F3018"/>
    <mergeCell ref="E3019:F3019"/>
    <mergeCell ref="E2969:F2969"/>
    <mergeCell ref="E2970:F2970"/>
    <mergeCell ref="E2991:F2991"/>
    <mergeCell ref="E2992:F2992"/>
    <mergeCell ref="E2998:F2998"/>
    <mergeCell ref="E3006:F3006"/>
    <mergeCell ref="E2906:F2906"/>
    <mergeCell ref="E2935:F2935"/>
    <mergeCell ref="H2940:I2940"/>
    <mergeCell ref="E2942:F2942"/>
    <mergeCell ref="E2943:F2943"/>
    <mergeCell ref="E2951:F2951"/>
    <mergeCell ref="E2958:F2958"/>
    <mergeCell ref="E2959:F2959"/>
    <mergeCell ref="E2950:F2950"/>
    <mergeCell ref="E2963:F2963"/>
    <mergeCell ref="E2769:F2769"/>
    <mergeCell ref="E2770:F2770"/>
    <mergeCell ref="H2792:I2792"/>
    <mergeCell ref="E2738:F2738"/>
    <mergeCell ref="E2726:F2726"/>
    <mergeCell ref="E2742:F2742"/>
    <mergeCell ref="E2748:F2748"/>
    <mergeCell ref="E2754:F2754"/>
    <mergeCell ref="E2731:F2731"/>
    <mergeCell ref="E2724:F2724"/>
    <mergeCell ref="E2725:F2725"/>
    <mergeCell ref="E2734:F2734"/>
    <mergeCell ref="E2735:F2735"/>
    <mergeCell ref="E2736:F2736"/>
    <mergeCell ref="E2653:F2653"/>
    <mergeCell ref="E2654:F2654"/>
    <mergeCell ref="E2658:F2658"/>
    <mergeCell ref="E2659:F2659"/>
    <mergeCell ref="E2660:F2660"/>
    <mergeCell ref="E2661:F2661"/>
    <mergeCell ref="E2662:F2662"/>
    <mergeCell ref="E2698:F2698"/>
    <mergeCell ref="E2719:F2719"/>
    <mergeCell ref="E2720:F2720"/>
    <mergeCell ref="E2657:F2657"/>
    <mergeCell ref="E2667:F2667"/>
    <mergeCell ref="E2677:F2677"/>
    <mergeCell ref="E2678:F2678"/>
    <mergeCell ref="E2679:F2679"/>
    <mergeCell ref="E2680:F2680"/>
    <mergeCell ref="E2675:F2675"/>
    <mergeCell ref="E2676:F2676"/>
    <mergeCell ref="E2681:F2681"/>
    <mergeCell ref="E2682:F2682"/>
    <mergeCell ref="E2673:F2673"/>
    <mergeCell ref="E2674:F2674"/>
    <mergeCell ref="E2663:F2663"/>
    <mergeCell ref="E2508:F2508"/>
    <mergeCell ref="E2509:F2509"/>
    <mergeCell ref="E2516:F2516"/>
    <mergeCell ref="E2517:F2517"/>
    <mergeCell ref="E2518:F2518"/>
    <mergeCell ref="H2521:I2521"/>
    <mergeCell ref="E2524:F2524"/>
    <mergeCell ref="E2519:F2519"/>
    <mergeCell ref="H2429:I2429"/>
    <mergeCell ref="E2433:F2433"/>
    <mergeCell ref="E2468:F2468"/>
    <mergeCell ref="E2469:F2469"/>
    <mergeCell ref="E2481:F2481"/>
    <mergeCell ref="E2482:F2482"/>
    <mergeCell ref="E2483:F2483"/>
    <mergeCell ref="E2475:F2475"/>
    <mergeCell ref="E2476:F2476"/>
    <mergeCell ref="H2479:I2479"/>
    <mergeCell ref="E2484:F2484"/>
    <mergeCell ref="E2347:F2347"/>
    <mergeCell ref="E2348:F2348"/>
    <mergeCell ref="E2361:F2361"/>
    <mergeCell ref="E2371:F2371"/>
    <mergeCell ref="E2372:F2372"/>
    <mergeCell ref="E2373:F2373"/>
    <mergeCell ref="E2382:F2382"/>
    <mergeCell ref="E2345:F2345"/>
    <mergeCell ref="E2346:F2346"/>
    <mergeCell ref="E2356:F2356"/>
    <mergeCell ref="E2357:F2357"/>
    <mergeCell ref="E2366:F2366"/>
    <mergeCell ref="E2362:F2362"/>
    <mergeCell ref="E2354:F2354"/>
    <mergeCell ref="E2355:F2355"/>
    <mergeCell ref="E2352:F2352"/>
    <mergeCell ref="E2320:F2320"/>
    <mergeCell ref="E2321:F2321"/>
    <mergeCell ref="E2329:F2329"/>
    <mergeCell ref="E2330:F2330"/>
    <mergeCell ref="E2338:F2338"/>
    <mergeCell ref="E2339:F2339"/>
    <mergeCell ref="E2337:F2337"/>
    <mergeCell ref="E2327:F2327"/>
    <mergeCell ref="E2328:F2328"/>
    <mergeCell ref="E2319:F2319"/>
    <mergeCell ref="E2318:F2318"/>
    <mergeCell ref="E2336:F2336"/>
    <mergeCell ref="E2317:F2317"/>
    <mergeCell ref="E2325:F2325"/>
    <mergeCell ref="E2326:F2326"/>
    <mergeCell ref="H2254:I2254"/>
    <mergeCell ref="A2255:J2255"/>
    <mergeCell ref="A2256:J2256"/>
    <mergeCell ref="E2259:F2259"/>
    <mergeCell ref="E2260:F2260"/>
    <mergeCell ref="E2268:F2268"/>
    <mergeCell ref="E2269:F2269"/>
    <mergeCell ref="E2270:F2270"/>
    <mergeCell ref="H2272:I2272"/>
    <mergeCell ref="A2273:J2273"/>
    <mergeCell ref="A2274:J2274"/>
    <mergeCell ref="E2276:F2276"/>
    <mergeCell ref="H2262:I2262"/>
    <mergeCell ref="E2266:F2266"/>
    <mergeCell ref="E2267:F2267"/>
    <mergeCell ref="H2230:I2230"/>
    <mergeCell ref="A2231:J2231"/>
    <mergeCell ref="A2232:J2232"/>
    <mergeCell ref="E2234:F2234"/>
    <mergeCell ref="E2235:F2235"/>
    <mergeCell ref="E2236:F2236"/>
    <mergeCell ref="E2242:F2242"/>
    <mergeCell ref="E2243:F2243"/>
    <mergeCell ref="E2244:F2244"/>
    <mergeCell ref="E2250:F2250"/>
    <mergeCell ref="E2251:F2251"/>
    <mergeCell ref="E2252:F2252"/>
    <mergeCell ref="A2200:J2200"/>
    <mergeCell ref="E2202:F2202"/>
    <mergeCell ref="E2203:F2203"/>
    <mergeCell ref="E2204:F2204"/>
    <mergeCell ref="H2206:I2206"/>
    <mergeCell ref="A2207:J2207"/>
    <mergeCell ref="A2208:J2208"/>
    <mergeCell ref="E2210:F2210"/>
    <mergeCell ref="E2211:F2211"/>
    <mergeCell ref="E2212:F2212"/>
    <mergeCell ref="H2214:I2214"/>
    <mergeCell ref="A2215:J2215"/>
    <mergeCell ref="A2216:J2216"/>
    <mergeCell ref="E2218:F2218"/>
    <mergeCell ref="E2219:F2219"/>
    <mergeCell ref="E2220:F2220"/>
    <mergeCell ref="H2222:I2222"/>
    <mergeCell ref="H2150:I2150"/>
    <mergeCell ref="A2151:J2151"/>
    <mergeCell ref="A2152:J2152"/>
    <mergeCell ref="E2154:F2154"/>
    <mergeCell ref="E2155:F2155"/>
    <mergeCell ref="E2156:F2156"/>
    <mergeCell ref="H2158:I2158"/>
    <mergeCell ref="A2159:J2159"/>
    <mergeCell ref="A2160:J2160"/>
    <mergeCell ref="E2162:F2162"/>
    <mergeCell ref="E2163:F2163"/>
    <mergeCell ref="E2164:F2164"/>
    <mergeCell ref="H2166:I2166"/>
    <mergeCell ref="A2167:J2167"/>
    <mergeCell ref="A2168:J2168"/>
    <mergeCell ref="E2170:F2170"/>
    <mergeCell ref="E2171:F2171"/>
    <mergeCell ref="A2127:J2127"/>
    <mergeCell ref="A2128:J2128"/>
    <mergeCell ref="E2130:F2130"/>
    <mergeCell ref="E2131:F2131"/>
    <mergeCell ref="E2132:F2132"/>
    <mergeCell ref="H2134:I2134"/>
    <mergeCell ref="A2135:J2135"/>
    <mergeCell ref="A2136:J2136"/>
    <mergeCell ref="E2138:F2138"/>
    <mergeCell ref="E2139:F2139"/>
    <mergeCell ref="E2140:F2140"/>
    <mergeCell ref="H2142:I2142"/>
    <mergeCell ref="A2143:J2143"/>
    <mergeCell ref="A2144:J2144"/>
    <mergeCell ref="E2146:F2146"/>
    <mergeCell ref="E2147:F2147"/>
    <mergeCell ref="E2148:F2148"/>
    <mergeCell ref="E3110:F3110"/>
    <mergeCell ref="E3120:F3120"/>
    <mergeCell ref="E3121:F3121"/>
    <mergeCell ref="E3090:F3090"/>
    <mergeCell ref="E3100:F3100"/>
    <mergeCell ref="E3101:F3101"/>
    <mergeCell ref="E3102:F3102"/>
    <mergeCell ref="E3103:F3103"/>
    <mergeCell ref="E3111:F3111"/>
    <mergeCell ref="E3112:F3112"/>
    <mergeCell ref="E3113:F3113"/>
    <mergeCell ref="E3114:F3114"/>
    <mergeCell ref="H3116:I3116"/>
    <mergeCell ref="E2996:F2996"/>
    <mergeCell ref="E2997:F2997"/>
    <mergeCell ref="E2764:F2764"/>
    <mergeCell ref="E2779:F2779"/>
    <mergeCell ref="E2780:F2780"/>
    <mergeCell ref="E2789:F2789"/>
    <mergeCell ref="E2790:F2790"/>
    <mergeCell ref="E2798:F2798"/>
    <mergeCell ref="E2799:F2799"/>
    <mergeCell ref="E2788:F2788"/>
    <mergeCell ref="E2787:F2787"/>
    <mergeCell ref="E2778:F2778"/>
    <mergeCell ref="E2768:F2768"/>
    <mergeCell ref="E2817:F2817"/>
    <mergeCell ref="E2815:F2815"/>
    <mergeCell ref="E2884:F2884"/>
    <mergeCell ref="E2885:F2885"/>
    <mergeCell ref="E2886:F2886"/>
    <mergeCell ref="H2888:I2888"/>
    <mergeCell ref="E2891:F2891"/>
    <mergeCell ref="E2892:F2892"/>
    <mergeCell ref="H2529:I2529"/>
    <mergeCell ref="E2531:F2531"/>
    <mergeCell ref="E2532:F2532"/>
    <mergeCell ref="E2533:F2533"/>
    <mergeCell ref="E2542:F2542"/>
    <mergeCell ref="E2543:F2543"/>
    <mergeCell ref="E2558:F2558"/>
    <mergeCell ref="E2559:F2559"/>
    <mergeCell ref="E2560:F2560"/>
    <mergeCell ref="H2563:I2563"/>
    <mergeCell ref="E2527:F2527"/>
    <mergeCell ref="E2534:F2534"/>
    <mergeCell ref="E2561:F2561"/>
    <mergeCell ref="E2664:F2664"/>
    <mergeCell ref="E2665:F2665"/>
    <mergeCell ref="E2666:F2666"/>
    <mergeCell ref="E2655:F2655"/>
    <mergeCell ref="E2656:F2656"/>
    <mergeCell ref="E2523:F2523"/>
    <mergeCell ref="E2556:F2556"/>
    <mergeCell ref="E2557:F2557"/>
    <mergeCell ref="E2565:F2565"/>
    <mergeCell ref="E2566:F2566"/>
    <mergeCell ref="E2571:F2571"/>
    <mergeCell ref="E2525:F2525"/>
    <mergeCell ref="E2526:F2526"/>
    <mergeCell ref="E2493:F2493"/>
    <mergeCell ref="E2594:F2594"/>
    <mergeCell ref="E2595:F2595"/>
    <mergeCell ref="E2601:F2601"/>
    <mergeCell ref="E2602:F2602"/>
    <mergeCell ref="E2612:F2612"/>
    <mergeCell ref="E2613:F2613"/>
    <mergeCell ref="E2623:F2623"/>
    <mergeCell ref="E2624:F2624"/>
    <mergeCell ref="E2292:F2292"/>
    <mergeCell ref="E2293:F2293"/>
    <mergeCell ref="E2294:F2294"/>
    <mergeCell ref="H2296:I2296"/>
    <mergeCell ref="A2223:J2223"/>
    <mergeCell ref="A2224:J2224"/>
    <mergeCell ref="E2226:F2226"/>
    <mergeCell ref="E2227:F2227"/>
    <mergeCell ref="E2228:F2228"/>
    <mergeCell ref="E2457:F2457"/>
    <mergeCell ref="E2431:F2431"/>
    <mergeCell ref="E2432:F2432"/>
    <mergeCell ref="E2499:F2499"/>
    <mergeCell ref="E2507:F2507"/>
    <mergeCell ref="E2515:F2515"/>
    <mergeCell ref="E2434:F2434"/>
    <mergeCell ref="E2442:F2442"/>
    <mergeCell ref="E2443:F2443"/>
    <mergeCell ref="E2450:F2450"/>
    <mergeCell ref="E2451:F2451"/>
    <mergeCell ref="E2452:F2452"/>
    <mergeCell ref="E2458:F2458"/>
    <mergeCell ref="E2459:F2459"/>
    <mergeCell ref="E2460:F2460"/>
    <mergeCell ref="H2463:I2463"/>
    <mergeCell ref="E2477:F2477"/>
    <mergeCell ref="H2062:I2062"/>
    <mergeCell ref="E2034:F2034"/>
    <mergeCell ref="E2035:F2035"/>
    <mergeCell ref="E2020:F2020"/>
    <mergeCell ref="E2021:F2021"/>
    <mergeCell ref="E2019:F2019"/>
    <mergeCell ref="E2172:F2172"/>
    <mergeCell ref="H2174:I2174"/>
    <mergeCell ref="A2175:J2175"/>
    <mergeCell ref="A2176:J2176"/>
    <mergeCell ref="E2178:F2178"/>
    <mergeCell ref="E2179:F2179"/>
    <mergeCell ref="E2106:F2106"/>
    <mergeCell ref="H2108:I2108"/>
    <mergeCell ref="A2109:J2109"/>
    <mergeCell ref="A2110:J2110"/>
    <mergeCell ref="E2113:F2113"/>
    <mergeCell ref="E2114:F2114"/>
    <mergeCell ref="E2115:F2115"/>
    <mergeCell ref="E2116:F2116"/>
    <mergeCell ref="H2118:I2118"/>
    <mergeCell ref="A2119:J2119"/>
    <mergeCell ref="A2120:J2120"/>
    <mergeCell ref="E2122:F2122"/>
    <mergeCell ref="E2123:F2123"/>
    <mergeCell ref="E2124:F2124"/>
    <mergeCell ref="H2126:I2126"/>
    <mergeCell ref="A2077:J2077"/>
    <mergeCell ref="E2080:F2080"/>
    <mergeCell ref="H2084:I2084"/>
    <mergeCell ref="A2085:J2085"/>
    <mergeCell ref="A2086:J2086"/>
    <mergeCell ref="E1927:F1927"/>
    <mergeCell ref="E1928:F1928"/>
    <mergeCell ref="H1933:I1933"/>
    <mergeCell ref="E1935:F1935"/>
    <mergeCell ref="E1936:F1936"/>
    <mergeCell ref="E1937:F1937"/>
    <mergeCell ref="H1942:I1942"/>
    <mergeCell ref="E1944:F1944"/>
    <mergeCell ref="E1945:F1945"/>
    <mergeCell ref="H2009:I2009"/>
    <mergeCell ref="E2012:F2012"/>
    <mergeCell ref="E2013:F2013"/>
    <mergeCell ref="E2014:F2014"/>
    <mergeCell ref="E2015:F2015"/>
    <mergeCell ref="H2017:I2017"/>
    <mergeCell ref="E2022:F2022"/>
    <mergeCell ref="E2023:F2023"/>
    <mergeCell ref="E1834:F1834"/>
    <mergeCell ref="E1840:F1840"/>
    <mergeCell ref="E1882:F1882"/>
    <mergeCell ref="H1886:I1886"/>
    <mergeCell ref="E1888:F1888"/>
    <mergeCell ref="E1889:F1889"/>
    <mergeCell ref="E1890:F1890"/>
    <mergeCell ref="E1891:F1891"/>
    <mergeCell ref="H1895:I1895"/>
    <mergeCell ref="E1897:F1897"/>
    <mergeCell ref="E1898:F1898"/>
    <mergeCell ref="E1899:F1899"/>
    <mergeCell ref="E1900:F1900"/>
    <mergeCell ref="H1905:I1905"/>
    <mergeCell ref="E1907:F1907"/>
    <mergeCell ref="E1908:F1908"/>
    <mergeCell ref="E1835:F1835"/>
    <mergeCell ref="E1836:F1836"/>
    <mergeCell ref="H1838:I1838"/>
    <mergeCell ref="H1845:I1845"/>
    <mergeCell ref="E1854:F1854"/>
    <mergeCell ref="E1855:F1855"/>
    <mergeCell ref="H1859:I1859"/>
    <mergeCell ref="H1852:I1852"/>
    <mergeCell ref="E1856:F1856"/>
    <mergeCell ref="E1857:F1857"/>
    <mergeCell ref="E1847:F1847"/>
    <mergeCell ref="E1848:F1848"/>
    <mergeCell ref="E1849:F1849"/>
    <mergeCell ref="E1850:F1850"/>
    <mergeCell ref="E1841:F1841"/>
    <mergeCell ref="E1883:F1883"/>
    <mergeCell ref="H1775:I1775"/>
    <mergeCell ref="A1776:J1776"/>
    <mergeCell ref="A1777:J1777"/>
    <mergeCell ref="E1779:F1779"/>
    <mergeCell ref="E1780:F1780"/>
    <mergeCell ref="H1785:I1785"/>
    <mergeCell ref="E1787:F1787"/>
    <mergeCell ref="E1788:F1788"/>
    <mergeCell ref="E1789:F1789"/>
    <mergeCell ref="E1790:F1790"/>
    <mergeCell ref="H1793:I1793"/>
    <mergeCell ref="E1797:F1797"/>
    <mergeCell ref="E1807:F1807"/>
    <mergeCell ref="E1808:F1808"/>
    <mergeCell ref="E1809:F1809"/>
    <mergeCell ref="H1811:I1811"/>
    <mergeCell ref="H1820:I1820"/>
    <mergeCell ref="E1804:F1804"/>
    <mergeCell ref="E1805:F1805"/>
    <mergeCell ref="E1806:F1806"/>
    <mergeCell ref="E1795:F1795"/>
    <mergeCell ref="E1796:F1796"/>
    <mergeCell ref="E1791:F1791"/>
    <mergeCell ref="E1781:F1781"/>
    <mergeCell ref="E1782:F1782"/>
    <mergeCell ref="E1783:F1783"/>
    <mergeCell ref="E1798:F1798"/>
    <mergeCell ref="E1799:F1799"/>
    <mergeCell ref="E1800:F1800"/>
    <mergeCell ref="H1802:I1802"/>
    <mergeCell ref="H1610:I1610"/>
    <mergeCell ref="E1618:F1618"/>
    <mergeCell ref="E1619:F1619"/>
    <mergeCell ref="E1620:F1620"/>
    <mergeCell ref="E1621:F1621"/>
    <mergeCell ref="H1623:I1623"/>
    <mergeCell ref="E1628:F1628"/>
    <mergeCell ref="E1629:F1629"/>
    <mergeCell ref="E1630:F1630"/>
    <mergeCell ref="E1631:F1631"/>
    <mergeCell ref="H1634:I1634"/>
    <mergeCell ref="E1638:F1638"/>
    <mergeCell ref="E1639:F1639"/>
    <mergeCell ref="E1640:F1640"/>
    <mergeCell ref="E1626:F1626"/>
    <mergeCell ref="E1627:F1627"/>
    <mergeCell ref="E1753:F1753"/>
    <mergeCell ref="E1649:F1649"/>
    <mergeCell ref="E1650:F1650"/>
    <mergeCell ref="H1652:I1652"/>
    <mergeCell ref="E1655:F1655"/>
    <mergeCell ref="E1656:F1656"/>
    <mergeCell ref="E1645:F1645"/>
    <mergeCell ref="E1646:F1646"/>
    <mergeCell ref="E1647:F1647"/>
    <mergeCell ref="E1648:F1648"/>
    <mergeCell ref="E1636:F1636"/>
    <mergeCell ref="E1637:F1637"/>
    <mergeCell ref="E1632:F1632"/>
    <mergeCell ref="E1641:F1641"/>
    <mergeCell ref="H1643:I1643"/>
    <mergeCell ref="E1654:F1654"/>
    <mergeCell ref="H1548:I1548"/>
    <mergeCell ref="E1550:F1550"/>
    <mergeCell ref="E1551:F1551"/>
    <mergeCell ref="E1552:F1552"/>
    <mergeCell ref="E1553:F1553"/>
    <mergeCell ref="H1565:I1565"/>
    <mergeCell ref="E1567:F1567"/>
    <mergeCell ref="E1568:F1568"/>
    <mergeCell ref="E1569:F1569"/>
    <mergeCell ref="E1570:F1570"/>
    <mergeCell ref="H1586:I1586"/>
    <mergeCell ref="E1588:F1588"/>
    <mergeCell ref="E1589:F1589"/>
    <mergeCell ref="E1590:F1590"/>
    <mergeCell ref="E1591:F1591"/>
    <mergeCell ref="E1598:F1598"/>
    <mergeCell ref="E1571:F1571"/>
    <mergeCell ref="E1572:F1572"/>
    <mergeCell ref="E1573:F1573"/>
    <mergeCell ref="E1574:F1574"/>
    <mergeCell ref="E1575:F1575"/>
    <mergeCell ref="E1563:F1563"/>
    <mergeCell ref="E1558:F1558"/>
    <mergeCell ref="E1559:F1559"/>
    <mergeCell ref="E1560:F1560"/>
    <mergeCell ref="E1561:F1561"/>
    <mergeCell ref="E1562:F1562"/>
    <mergeCell ref="E1554:F1554"/>
    <mergeCell ref="E1555:F1555"/>
    <mergeCell ref="E1556:F1556"/>
    <mergeCell ref="E1557:F1557"/>
    <mergeCell ref="E1594:F1594"/>
    <mergeCell ref="E1477:F1477"/>
    <mergeCell ref="E1486:F1486"/>
    <mergeCell ref="E1487:F1487"/>
    <mergeCell ref="H1493:I1493"/>
    <mergeCell ref="E1495:F1495"/>
    <mergeCell ref="E1496:F1496"/>
    <mergeCell ref="E1497:F1497"/>
    <mergeCell ref="E1498:F1498"/>
    <mergeCell ref="H1502:I1502"/>
    <mergeCell ref="A1503:J1503"/>
    <mergeCell ref="A1504:J1504"/>
    <mergeCell ref="E1506:F1506"/>
    <mergeCell ref="E1507:F1507"/>
    <mergeCell ref="E1508:F1508"/>
    <mergeCell ref="E1509:F1509"/>
    <mergeCell ref="H1516:I1516"/>
    <mergeCell ref="E1518:F1518"/>
    <mergeCell ref="E1499:F1499"/>
    <mergeCell ref="E1500:F1500"/>
    <mergeCell ref="E1491:F1491"/>
    <mergeCell ref="H1484:I1484"/>
    <mergeCell ref="E1488:F1488"/>
    <mergeCell ref="E1489:F1489"/>
    <mergeCell ref="E1490:F1490"/>
    <mergeCell ref="E1478:F1478"/>
    <mergeCell ref="E1479:F1479"/>
    <mergeCell ref="E1480:F1480"/>
    <mergeCell ref="E1481:F1481"/>
    <mergeCell ref="E1482:F1482"/>
    <mergeCell ref="E1313:F1313"/>
    <mergeCell ref="E1314:F1314"/>
    <mergeCell ref="E1315:F1315"/>
    <mergeCell ref="E1316:F1316"/>
    <mergeCell ref="H1318:I1318"/>
    <mergeCell ref="E1324:F1324"/>
    <mergeCell ref="E1325:F1325"/>
    <mergeCell ref="E1326:F1326"/>
    <mergeCell ref="E1327:F1327"/>
    <mergeCell ref="H1329:I1329"/>
    <mergeCell ref="E1335:F1335"/>
    <mergeCell ref="E1336:F1336"/>
    <mergeCell ref="E1337:F1337"/>
    <mergeCell ref="E1338:F1338"/>
    <mergeCell ref="H1343:I1343"/>
    <mergeCell ref="E1346:F1346"/>
    <mergeCell ref="E1347:F1347"/>
    <mergeCell ref="E1334:F1334"/>
    <mergeCell ref="E1339:F1339"/>
    <mergeCell ref="E1340:F1340"/>
    <mergeCell ref="E1341:F1341"/>
    <mergeCell ref="E1331:F1331"/>
    <mergeCell ref="E1332:F1332"/>
    <mergeCell ref="E1333:F1333"/>
    <mergeCell ref="E1321:F1321"/>
    <mergeCell ref="E1322:F1322"/>
    <mergeCell ref="E1323:F1323"/>
    <mergeCell ref="E1320:F1320"/>
    <mergeCell ref="E1213:F1213"/>
    <mergeCell ref="H1215:I1215"/>
    <mergeCell ref="E1223:F1223"/>
    <mergeCell ref="H1225:I1225"/>
    <mergeCell ref="E1233:F1233"/>
    <mergeCell ref="H1235:I1235"/>
    <mergeCell ref="E1243:F1243"/>
    <mergeCell ref="H1245:I1245"/>
    <mergeCell ref="E1253:F1253"/>
    <mergeCell ref="H1255:I1255"/>
    <mergeCell ref="H1265:I1265"/>
    <mergeCell ref="E1267:F1267"/>
    <mergeCell ref="E1268:F1268"/>
    <mergeCell ref="E1269:F1269"/>
    <mergeCell ref="E1228:F1228"/>
    <mergeCell ref="E1229:F1229"/>
    <mergeCell ref="E1230:F1230"/>
    <mergeCell ref="E1231:F1231"/>
    <mergeCell ref="E1257:F1257"/>
    <mergeCell ref="E1258:F1258"/>
    <mergeCell ref="E1259:F1259"/>
    <mergeCell ref="E1260:F1260"/>
    <mergeCell ref="E1248:F1248"/>
    <mergeCell ref="E1249:F1249"/>
    <mergeCell ref="E1250:F1250"/>
    <mergeCell ref="E1251:F1251"/>
    <mergeCell ref="E1252:F1252"/>
    <mergeCell ref="E1240:F1240"/>
    <mergeCell ref="E1241:F1241"/>
    <mergeCell ref="E1242:F1242"/>
    <mergeCell ref="E1247:F1247"/>
    <mergeCell ref="E1232:F1232"/>
    <mergeCell ref="E1122:F1122"/>
    <mergeCell ref="E1123:F1123"/>
    <mergeCell ref="E1124:F1124"/>
    <mergeCell ref="H1126:I1126"/>
    <mergeCell ref="E1133:F1133"/>
    <mergeCell ref="H1135:I1135"/>
    <mergeCell ref="H1144:I1144"/>
    <mergeCell ref="E1146:F1146"/>
    <mergeCell ref="E1147:F1147"/>
    <mergeCell ref="H1153:I1153"/>
    <mergeCell ref="E1155:F1155"/>
    <mergeCell ref="E1156:F1156"/>
    <mergeCell ref="E1157:F1157"/>
    <mergeCell ref="E1158:F1158"/>
    <mergeCell ref="H1162:I1162"/>
    <mergeCell ref="E1164:F1164"/>
    <mergeCell ref="E1165:F1165"/>
    <mergeCell ref="E1148:F1148"/>
    <mergeCell ref="E1149:F1149"/>
    <mergeCell ref="E1150:F1150"/>
    <mergeCell ref="E1138:F1138"/>
    <mergeCell ref="E1139:F1139"/>
    <mergeCell ref="E1140:F1140"/>
    <mergeCell ref="E1141:F1141"/>
    <mergeCell ref="E1142:F1142"/>
    <mergeCell ref="E1130:F1130"/>
    <mergeCell ref="E1131:F1131"/>
    <mergeCell ref="E1132:F1132"/>
    <mergeCell ref="E1137:F1137"/>
    <mergeCell ref="E1128:F1128"/>
    <mergeCell ref="E1129:F1129"/>
    <mergeCell ref="H1018:I1018"/>
    <mergeCell ref="E1026:F1026"/>
    <mergeCell ref="H1028:I1028"/>
    <mergeCell ref="E1035:F1035"/>
    <mergeCell ref="E1036:F1036"/>
    <mergeCell ref="H1038:I1038"/>
    <mergeCell ref="H1048:I1048"/>
    <mergeCell ref="E1051:F1051"/>
    <mergeCell ref="E1052:F1052"/>
    <mergeCell ref="E1053:F1053"/>
    <mergeCell ref="E1054:F1054"/>
    <mergeCell ref="H1058:I1058"/>
    <mergeCell ref="A1069:J1069"/>
    <mergeCell ref="A1070:J1070"/>
    <mergeCell ref="E1078:F1078"/>
    <mergeCell ref="H1080:I1080"/>
    <mergeCell ref="E1062:F1062"/>
    <mergeCell ref="E1063:F1063"/>
    <mergeCell ref="E1064:F1064"/>
    <mergeCell ref="E1065:F1065"/>
    <mergeCell ref="E1066:F1066"/>
    <mergeCell ref="E1060:F1060"/>
    <mergeCell ref="E1061:F1061"/>
    <mergeCell ref="E1050:F1050"/>
    <mergeCell ref="E1055:F1055"/>
    <mergeCell ref="E1056:F1056"/>
    <mergeCell ref="E1044:F1044"/>
    <mergeCell ref="E1045:F1045"/>
    <mergeCell ref="E1046:F1046"/>
    <mergeCell ref="E955:F955"/>
    <mergeCell ref="E956:F956"/>
    <mergeCell ref="H960:I960"/>
    <mergeCell ref="E962:F962"/>
    <mergeCell ref="E963:F963"/>
    <mergeCell ref="E964:F964"/>
    <mergeCell ref="E965:F965"/>
    <mergeCell ref="H968:I968"/>
    <mergeCell ref="E971:F971"/>
    <mergeCell ref="E972:F972"/>
    <mergeCell ref="E973:F973"/>
    <mergeCell ref="E974:F974"/>
    <mergeCell ref="E980:F980"/>
    <mergeCell ref="E981:F981"/>
    <mergeCell ref="H983:I983"/>
    <mergeCell ref="E989:F989"/>
    <mergeCell ref="E990:F990"/>
    <mergeCell ref="E726:F726"/>
    <mergeCell ref="E727:F727"/>
    <mergeCell ref="H730:I730"/>
    <mergeCell ref="E733:F733"/>
    <mergeCell ref="E734:F734"/>
    <mergeCell ref="E735:F735"/>
    <mergeCell ref="H737:I737"/>
    <mergeCell ref="E746:F746"/>
    <mergeCell ref="H751:I751"/>
    <mergeCell ref="E753:F753"/>
    <mergeCell ref="E754:F754"/>
    <mergeCell ref="H869:I869"/>
    <mergeCell ref="E876:F876"/>
    <mergeCell ref="E877:F877"/>
    <mergeCell ref="E878:F878"/>
    <mergeCell ref="E879:F879"/>
    <mergeCell ref="H881:I881"/>
    <mergeCell ref="H744:I744"/>
    <mergeCell ref="E747:F747"/>
    <mergeCell ref="E748:F748"/>
    <mergeCell ref="E749:F749"/>
    <mergeCell ref="E739:F739"/>
    <mergeCell ref="E740:F740"/>
    <mergeCell ref="E741:F741"/>
    <mergeCell ref="E742:F742"/>
    <mergeCell ref="E732:F732"/>
    <mergeCell ref="E728:F728"/>
    <mergeCell ref="E775:F775"/>
    <mergeCell ref="E776:F776"/>
    <mergeCell ref="H778:I778"/>
    <mergeCell ref="E781:F781"/>
    <mergeCell ref="E782:F782"/>
    <mergeCell ref="E658:F658"/>
    <mergeCell ref="H660:I660"/>
    <mergeCell ref="E671:F671"/>
    <mergeCell ref="H677:I677"/>
    <mergeCell ref="A678:J678"/>
    <mergeCell ref="A679:J679"/>
    <mergeCell ref="E681:F681"/>
    <mergeCell ref="H687:I687"/>
    <mergeCell ref="E689:F689"/>
    <mergeCell ref="E690:F690"/>
    <mergeCell ref="E685:F685"/>
    <mergeCell ref="E716:F716"/>
    <mergeCell ref="E717:F717"/>
    <mergeCell ref="E718:F718"/>
    <mergeCell ref="H722:I722"/>
    <mergeCell ref="E724:F724"/>
    <mergeCell ref="E725:F725"/>
    <mergeCell ref="E691:F691"/>
    <mergeCell ref="E692:F692"/>
    <mergeCell ref="E682:F682"/>
    <mergeCell ref="E683:F683"/>
    <mergeCell ref="E684:F684"/>
    <mergeCell ref="E672:F672"/>
    <mergeCell ref="E673:F673"/>
    <mergeCell ref="E674:F674"/>
    <mergeCell ref="E675:F675"/>
    <mergeCell ref="E664:F664"/>
    <mergeCell ref="E665:F665"/>
    <mergeCell ref="E666:F666"/>
    <mergeCell ref="E667:F667"/>
    <mergeCell ref="H669:I669"/>
    <mergeCell ref="E719:F719"/>
    <mergeCell ref="E580:F580"/>
    <mergeCell ref="E581:F581"/>
    <mergeCell ref="E582:F582"/>
    <mergeCell ref="E583:F583"/>
    <mergeCell ref="H590:I590"/>
    <mergeCell ref="A599:J599"/>
    <mergeCell ref="A600:J600"/>
    <mergeCell ref="H608:I608"/>
    <mergeCell ref="A609:J609"/>
    <mergeCell ref="A610:J610"/>
    <mergeCell ref="E613:F613"/>
    <mergeCell ref="E614:F614"/>
    <mergeCell ref="E615:F615"/>
    <mergeCell ref="E616:F616"/>
    <mergeCell ref="H618:I618"/>
    <mergeCell ref="E622:F622"/>
    <mergeCell ref="E623:F623"/>
    <mergeCell ref="E602:F602"/>
    <mergeCell ref="E603:F603"/>
    <mergeCell ref="E604:F604"/>
    <mergeCell ref="E605:F605"/>
    <mergeCell ref="E593:F593"/>
    <mergeCell ref="E594:F594"/>
    <mergeCell ref="E595:F595"/>
    <mergeCell ref="E596:F596"/>
    <mergeCell ref="H598:I598"/>
    <mergeCell ref="E588:F588"/>
    <mergeCell ref="E592:F592"/>
    <mergeCell ref="E584:F584"/>
    <mergeCell ref="E585:F585"/>
    <mergeCell ref="E586:F586"/>
    <mergeCell ref="E587:F587"/>
    <mergeCell ref="E305:F305"/>
    <mergeCell ref="E306:F306"/>
    <mergeCell ref="E458:F458"/>
    <mergeCell ref="E459:F459"/>
    <mergeCell ref="H462:I462"/>
    <mergeCell ref="A463:J463"/>
    <mergeCell ref="A464:J464"/>
    <mergeCell ref="E467:F467"/>
    <mergeCell ref="E468:F468"/>
    <mergeCell ref="E469:F469"/>
    <mergeCell ref="E470:F470"/>
    <mergeCell ref="H473:I473"/>
    <mergeCell ref="E479:F479"/>
    <mergeCell ref="E480:F480"/>
    <mergeCell ref="E481:F481"/>
    <mergeCell ref="E482:F482"/>
    <mergeCell ref="H320:I320"/>
    <mergeCell ref="E329:F329"/>
    <mergeCell ref="E330:F330"/>
    <mergeCell ref="E331:F331"/>
    <mergeCell ref="E332:F332"/>
    <mergeCell ref="H401:I401"/>
    <mergeCell ref="H410:I410"/>
    <mergeCell ref="A411:J411"/>
    <mergeCell ref="A412:J412"/>
    <mergeCell ref="E414:F414"/>
    <mergeCell ref="E415:F415"/>
    <mergeCell ref="E416:F416"/>
    <mergeCell ref="H422:I422"/>
    <mergeCell ref="E424:F424"/>
    <mergeCell ref="E425:F425"/>
    <mergeCell ref="E323:F323"/>
    <mergeCell ref="H102:I102"/>
    <mergeCell ref="E106:F106"/>
    <mergeCell ref="E107:F107"/>
    <mergeCell ref="E108:F108"/>
    <mergeCell ref="E109:F109"/>
    <mergeCell ref="H133:I133"/>
    <mergeCell ref="E138:F138"/>
    <mergeCell ref="E139:F139"/>
    <mergeCell ref="E89:F89"/>
    <mergeCell ref="E90:F90"/>
    <mergeCell ref="E91:F91"/>
    <mergeCell ref="E92:F92"/>
    <mergeCell ref="E93:F93"/>
    <mergeCell ref="E84:F84"/>
    <mergeCell ref="E85:F85"/>
    <mergeCell ref="E86:F86"/>
    <mergeCell ref="E87:F87"/>
    <mergeCell ref="E88:F88"/>
    <mergeCell ref="E135:F135"/>
    <mergeCell ref="E136:F136"/>
    <mergeCell ref="E127:F127"/>
    <mergeCell ref="E128:F128"/>
    <mergeCell ref="E129:F129"/>
    <mergeCell ref="E130:F130"/>
    <mergeCell ref="E131:F131"/>
    <mergeCell ref="E122:F122"/>
    <mergeCell ref="E123:F123"/>
    <mergeCell ref="E124:F124"/>
    <mergeCell ref="E125:F125"/>
    <mergeCell ref="E126:F126"/>
    <mergeCell ref="E304:F304"/>
    <mergeCell ref="E23:F23"/>
    <mergeCell ref="E24:F24"/>
    <mergeCell ref="E12:F12"/>
    <mergeCell ref="E13:F13"/>
    <mergeCell ref="E14:F14"/>
    <mergeCell ref="E15:F15"/>
    <mergeCell ref="E9:F9"/>
    <mergeCell ref="E10:F10"/>
    <mergeCell ref="E11:F11"/>
    <mergeCell ref="E8:F8"/>
    <mergeCell ref="H17:I17"/>
    <mergeCell ref="A18:J18"/>
    <mergeCell ref="A19:J19"/>
    <mergeCell ref="E21:F21"/>
    <mergeCell ref="E22:F22"/>
    <mergeCell ref="E43:F43"/>
    <mergeCell ref="E44:F44"/>
    <mergeCell ref="E38:F38"/>
    <mergeCell ref="E39:F39"/>
    <mergeCell ref="E40:F40"/>
    <mergeCell ref="E41:F41"/>
    <mergeCell ref="E42:F42"/>
    <mergeCell ref="E30:F30"/>
    <mergeCell ref="E37:F37"/>
    <mergeCell ref="E25:F25"/>
    <mergeCell ref="E26:F26"/>
    <mergeCell ref="E27:F27"/>
    <mergeCell ref="E28:F28"/>
    <mergeCell ref="E29:F29"/>
    <mergeCell ref="H32:I32"/>
    <mergeCell ref="E34:F34"/>
    <mergeCell ref="E35:F35"/>
    <mergeCell ref="E36:F36"/>
    <mergeCell ref="H46:I46"/>
    <mergeCell ref="E69:F69"/>
    <mergeCell ref="E70:F70"/>
    <mergeCell ref="E71:F71"/>
    <mergeCell ref="E72:F72"/>
    <mergeCell ref="E73:F73"/>
    <mergeCell ref="E64:F64"/>
    <mergeCell ref="E65:F65"/>
    <mergeCell ref="E66:F66"/>
    <mergeCell ref="E67:F67"/>
    <mergeCell ref="E68:F68"/>
    <mergeCell ref="E57:F57"/>
    <mergeCell ref="E62:F62"/>
    <mergeCell ref="E63:F63"/>
    <mergeCell ref="E52:F52"/>
    <mergeCell ref="E53:F53"/>
    <mergeCell ref="E48:F48"/>
    <mergeCell ref="E49:F49"/>
    <mergeCell ref="E50:F50"/>
    <mergeCell ref="E51:F51"/>
    <mergeCell ref="H55:I55"/>
    <mergeCell ref="E58:F58"/>
    <mergeCell ref="E59:F59"/>
    <mergeCell ref="E60:F60"/>
    <mergeCell ref="E61:F61"/>
    <mergeCell ref="E74:F74"/>
    <mergeCell ref="E75:F75"/>
    <mergeCell ref="E76:F76"/>
    <mergeCell ref="E77:F77"/>
    <mergeCell ref="E78:F78"/>
    <mergeCell ref="E112:F112"/>
    <mergeCell ref="E113:F113"/>
    <mergeCell ref="E114:F114"/>
    <mergeCell ref="E115:F115"/>
    <mergeCell ref="E116:F116"/>
    <mergeCell ref="E104:F104"/>
    <mergeCell ref="E105:F105"/>
    <mergeCell ref="E110:F110"/>
    <mergeCell ref="E111:F111"/>
    <mergeCell ref="E99:F99"/>
    <mergeCell ref="E100:F100"/>
    <mergeCell ref="E94:F94"/>
    <mergeCell ref="E95:F95"/>
    <mergeCell ref="E96:F96"/>
    <mergeCell ref="E97:F97"/>
    <mergeCell ref="E98:F98"/>
    <mergeCell ref="E79:F79"/>
    <mergeCell ref="E80:F80"/>
    <mergeCell ref="E81:F81"/>
    <mergeCell ref="E82:F82"/>
    <mergeCell ref="E83:F83"/>
    <mergeCell ref="E117:F117"/>
    <mergeCell ref="E118:F118"/>
    <mergeCell ref="E119:F119"/>
    <mergeCell ref="E120:F120"/>
    <mergeCell ref="E121:F121"/>
    <mergeCell ref="E155:F155"/>
    <mergeCell ref="E156:F156"/>
    <mergeCell ref="E157:F157"/>
    <mergeCell ref="E158:F158"/>
    <mergeCell ref="E159:F159"/>
    <mergeCell ref="E150:F150"/>
    <mergeCell ref="E151:F151"/>
    <mergeCell ref="E152:F152"/>
    <mergeCell ref="E153:F153"/>
    <mergeCell ref="E154:F154"/>
    <mergeCell ref="E145:F145"/>
    <mergeCell ref="E146:F146"/>
    <mergeCell ref="E147:F147"/>
    <mergeCell ref="E148:F148"/>
    <mergeCell ref="E149:F149"/>
    <mergeCell ref="E137:F137"/>
    <mergeCell ref="E142:F142"/>
    <mergeCell ref="E143:F143"/>
    <mergeCell ref="E144:F144"/>
    <mergeCell ref="E140:F140"/>
    <mergeCell ref="E141:F141"/>
    <mergeCell ref="E178:F178"/>
    <mergeCell ref="E179:F179"/>
    <mergeCell ref="E180:F180"/>
    <mergeCell ref="E181:F181"/>
    <mergeCell ref="E182:F182"/>
    <mergeCell ref="E174:F174"/>
    <mergeCell ref="E175:F175"/>
    <mergeCell ref="E176:F176"/>
    <mergeCell ref="E177:F177"/>
    <mergeCell ref="E166:F166"/>
    <mergeCell ref="E167:F167"/>
    <mergeCell ref="E168:F168"/>
    <mergeCell ref="E169:F169"/>
    <mergeCell ref="E160:F160"/>
    <mergeCell ref="E161:F161"/>
    <mergeCell ref="E162:F162"/>
    <mergeCell ref="H164:I164"/>
    <mergeCell ref="E170:F170"/>
    <mergeCell ref="E171:F171"/>
    <mergeCell ref="E172:F172"/>
    <mergeCell ref="E173:F173"/>
    <mergeCell ref="E195:F195"/>
    <mergeCell ref="E196:F196"/>
    <mergeCell ref="E197:F197"/>
    <mergeCell ref="E188:F188"/>
    <mergeCell ref="E189:F189"/>
    <mergeCell ref="E190:F190"/>
    <mergeCell ref="E191:F191"/>
    <mergeCell ref="E183:F183"/>
    <mergeCell ref="E184:F184"/>
    <mergeCell ref="E185:F185"/>
    <mergeCell ref="E186:F186"/>
    <mergeCell ref="E187:F187"/>
    <mergeCell ref="H193:I193"/>
    <mergeCell ref="E200:F200"/>
    <mergeCell ref="E201:F201"/>
    <mergeCell ref="E202:F202"/>
    <mergeCell ref="E203:F203"/>
    <mergeCell ref="E216:F216"/>
    <mergeCell ref="E217:F217"/>
    <mergeCell ref="E218:F218"/>
    <mergeCell ref="E219:F219"/>
    <mergeCell ref="E220:F220"/>
    <mergeCell ref="E211:F211"/>
    <mergeCell ref="E212:F212"/>
    <mergeCell ref="E213:F213"/>
    <mergeCell ref="E214:F214"/>
    <mergeCell ref="E215:F215"/>
    <mergeCell ref="E206:F206"/>
    <mergeCell ref="E207:F207"/>
    <mergeCell ref="E208:F208"/>
    <mergeCell ref="E209:F209"/>
    <mergeCell ref="E210:F210"/>
    <mergeCell ref="E198:F198"/>
    <mergeCell ref="E199:F199"/>
    <mergeCell ref="E204:F204"/>
    <mergeCell ref="E205:F205"/>
    <mergeCell ref="E236:F236"/>
    <mergeCell ref="E237:F237"/>
    <mergeCell ref="E238:F238"/>
    <mergeCell ref="E239:F239"/>
    <mergeCell ref="E240:F240"/>
    <mergeCell ref="E231:F231"/>
    <mergeCell ref="E232:F232"/>
    <mergeCell ref="E233:F233"/>
    <mergeCell ref="E234:F234"/>
    <mergeCell ref="E235:F235"/>
    <mergeCell ref="E226:F226"/>
    <mergeCell ref="E227:F227"/>
    <mergeCell ref="E228:F228"/>
    <mergeCell ref="E229:F229"/>
    <mergeCell ref="E230:F230"/>
    <mergeCell ref="E221:F221"/>
    <mergeCell ref="E222:F222"/>
    <mergeCell ref="E223:F223"/>
    <mergeCell ref="E224:F224"/>
    <mergeCell ref="E225:F225"/>
    <mergeCell ref="E256:F256"/>
    <mergeCell ref="E257:F257"/>
    <mergeCell ref="E258:F258"/>
    <mergeCell ref="E259:F259"/>
    <mergeCell ref="E260:F260"/>
    <mergeCell ref="E251:F251"/>
    <mergeCell ref="E252:F252"/>
    <mergeCell ref="E253:F253"/>
    <mergeCell ref="E254:F254"/>
    <mergeCell ref="E255:F255"/>
    <mergeCell ref="E246:F246"/>
    <mergeCell ref="E247:F247"/>
    <mergeCell ref="E248:F248"/>
    <mergeCell ref="E249:F249"/>
    <mergeCell ref="E250:F250"/>
    <mergeCell ref="E241:F241"/>
    <mergeCell ref="E242:F242"/>
    <mergeCell ref="E243:F243"/>
    <mergeCell ref="E244:F244"/>
    <mergeCell ref="E245:F245"/>
    <mergeCell ref="E276:F276"/>
    <mergeCell ref="E277:F277"/>
    <mergeCell ref="E278:F278"/>
    <mergeCell ref="E279:F279"/>
    <mergeCell ref="E274:F274"/>
    <mergeCell ref="E275:F275"/>
    <mergeCell ref="E266:F266"/>
    <mergeCell ref="E267:F267"/>
    <mergeCell ref="E268:F268"/>
    <mergeCell ref="E269:F269"/>
    <mergeCell ref="E270:F270"/>
    <mergeCell ref="E261:F261"/>
    <mergeCell ref="E262:F262"/>
    <mergeCell ref="E263:F263"/>
    <mergeCell ref="E264:F264"/>
    <mergeCell ref="E265:F265"/>
    <mergeCell ref="H272:I272"/>
    <mergeCell ref="E280:F280"/>
    <mergeCell ref="E281:F281"/>
    <mergeCell ref="E299:F299"/>
    <mergeCell ref="E300:F300"/>
    <mergeCell ref="E301:F301"/>
    <mergeCell ref="E302:F302"/>
    <mergeCell ref="E303:F303"/>
    <mergeCell ref="E294:F294"/>
    <mergeCell ref="E295:F295"/>
    <mergeCell ref="E296:F296"/>
    <mergeCell ref="E297:F297"/>
    <mergeCell ref="E298:F298"/>
    <mergeCell ref="E289:F289"/>
    <mergeCell ref="E290:F290"/>
    <mergeCell ref="E291:F291"/>
    <mergeCell ref="E292:F292"/>
    <mergeCell ref="E293:F293"/>
    <mergeCell ref="E284:F284"/>
    <mergeCell ref="E285:F285"/>
    <mergeCell ref="E286:F286"/>
    <mergeCell ref="E287:F287"/>
    <mergeCell ref="E288:F288"/>
    <mergeCell ref="E282:F282"/>
    <mergeCell ref="E283:F283"/>
    <mergeCell ref="E307:F307"/>
    <mergeCell ref="E308:F308"/>
    <mergeCell ref="E342:F342"/>
    <mergeCell ref="E343:F343"/>
    <mergeCell ref="E344:F344"/>
    <mergeCell ref="E345:F345"/>
    <mergeCell ref="E346:F346"/>
    <mergeCell ref="E337:F337"/>
    <mergeCell ref="E338:F338"/>
    <mergeCell ref="E339:F339"/>
    <mergeCell ref="E340:F340"/>
    <mergeCell ref="E341:F341"/>
    <mergeCell ref="E333:F333"/>
    <mergeCell ref="E334:F334"/>
    <mergeCell ref="E335:F335"/>
    <mergeCell ref="E336:F336"/>
    <mergeCell ref="E324:F324"/>
    <mergeCell ref="E325:F325"/>
    <mergeCell ref="E326:F326"/>
    <mergeCell ref="E327:F327"/>
    <mergeCell ref="E328:F328"/>
    <mergeCell ref="E314:F314"/>
    <mergeCell ref="E315:F315"/>
    <mergeCell ref="E316:F316"/>
    <mergeCell ref="E317:F317"/>
    <mergeCell ref="E318:F318"/>
    <mergeCell ref="E309:F309"/>
    <mergeCell ref="E310:F310"/>
    <mergeCell ref="E311:F311"/>
    <mergeCell ref="E312:F312"/>
    <mergeCell ref="E313:F313"/>
    <mergeCell ref="E322:F322"/>
    <mergeCell ref="E362:F362"/>
    <mergeCell ref="E363:F363"/>
    <mergeCell ref="E364:F364"/>
    <mergeCell ref="E365:F365"/>
    <mergeCell ref="E366:F366"/>
    <mergeCell ref="E357:F357"/>
    <mergeCell ref="E358:F358"/>
    <mergeCell ref="E359:F359"/>
    <mergeCell ref="E360:F360"/>
    <mergeCell ref="E361:F361"/>
    <mergeCell ref="E352:F352"/>
    <mergeCell ref="E353:F353"/>
    <mergeCell ref="E354:F354"/>
    <mergeCell ref="E355:F355"/>
    <mergeCell ref="E356:F356"/>
    <mergeCell ref="E347:F347"/>
    <mergeCell ref="E348:F348"/>
    <mergeCell ref="E349:F349"/>
    <mergeCell ref="E350:F350"/>
    <mergeCell ref="E351:F351"/>
    <mergeCell ref="E382:F382"/>
    <mergeCell ref="E383:F383"/>
    <mergeCell ref="E384:F384"/>
    <mergeCell ref="E385:F385"/>
    <mergeCell ref="E386:F386"/>
    <mergeCell ref="E377:F377"/>
    <mergeCell ref="E378:F378"/>
    <mergeCell ref="E379:F379"/>
    <mergeCell ref="E380:F380"/>
    <mergeCell ref="E381:F381"/>
    <mergeCell ref="E372:F372"/>
    <mergeCell ref="E373:F373"/>
    <mergeCell ref="E374:F374"/>
    <mergeCell ref="E375:F375"/>
    <mergeCell ref="E376:F376"/>
    <mergeCell ref="E367:F367"/>
    <mergeCell ref="E368:F368"/>
    <mergeCell ref="E369:F369"/>
    <mergeCell ref="E370:F370"/>
    <mergeCell ref="E371:F371"/>
    <mergeCell ref="E403:F403"/>
    <mergeCell ref="E404:F404"/>
    <mergeCell ref="E405:F405"/>
    <mergeCell ref="E406:F406"/>
    <mergeCell ref="E397:F397"/>
    <mergeCell ref="E398:F398"/>
    <mergeCell ref="E399:F399"/>
    <mergeCell ref="E392:F392"/>
    <mergeCell ref="E393:F393"/>
    <mergeCell ref="E394:F394"/>
    <mergeCell ref="E395:F395"/>
    <mergeCell ref="E396:F396"/>
    <mergeCell ref="E387:F387"/>
    <mergeCell ref="E388:F388"/>
    <mergeCell ref="E389:F389"/>
    <mergeCell ref="E390:F390"/>
    <mergeCell ref="E391:F391"/>
    <mergeCell ref="E428:F428"/>
    <mergeCell ref="E432:F432"/>
    <mergeCell ref="E420:F420"/>
    <mergeCell ref="E417:F417"/>
    <mergeCell ref="E418:F418"/>
    <mergeCell ref="E419:F419"/>
    <mergeCell ref="E407:F407"/>
    <mergeCell ref="E408:F408"/>
    <mergeCell ref="E426:F426"/>
    <mergeCell ref="E427:F427"/>
    <mergeCell ref="H430:I430"/>
    <mergeCell ref="E454:F454"/>
    <mergeCell ref="E455:F455"/>
    <mergeCell ref="E460:F460"/>
    <mergeCell ref="E449:F449"/>
    <mergeCell ref="E453:F453"/>
    <mergeCell ref="E443:F443"/>
    <mergeCell ref="E448:F448"/>
    <mergeCell ref="E433:F433"/>
    <mergeCell ref="E434:F434"/>
    <mergeCell ref="E439:F439"/>
    <mergeCell ref="E435:F435"/>
    <mergeCell ref="E436:F436"/>
    <mergeCell ref="E437:F437"/>
    <mergeCell ref="E438:F438"/>
    <mergeCell ref="H441:I441"/>
    <mergeCell ref="E444:F444"/>
    <mergeCell ref="E445:F445"/>
    <mergeCell ref="E446:F446"/>
    <mergeCell ref="E447:F447"/>
    <mergeCell ref="H451:I451"/>
    <mergeCell ref="E456:F456"/>
    <mergeCell ref="E457:F457"/>
    <mergeCell ref="E483:F483"/>
    <mergeCell ref="E484:F484"/>
    <mergeCell ref="E485:F485"/>
    <mergeCell ref="E486:F486"/>
    <mergeCell ref="E487:F487"/>
    <mergeCell ref="E475:F475"/>
    <mergeCell ref="E476:F476"/>
    <mergeCell ref="E477:F477"/>
    <mergeCell ref="E478:F478"/>
    <mergeCell ref="E471:F471"/>
    <mergeCell ref="E466:F466"/>
    <mergeCell ref="E506:F506"/>
    <mergeCell ref="E507:F507"/>
    <mergeCell ref="E508:F508"/>
    <mergeCell ref="E509:F509"/>
    <mergeCell ref="E510:F510"/>
    <mergeCell ref="E501:F501"/>
    <mergeCell ref="E502:F502"/>
    <mergeCell ref="E503:F503"/>
    <mergeCell ref="E504:F504"/>
    <mergeCell ref="E505:F505"/>
    <mergeCell ref="E496:F496"/>
    <mergeCell ref="E500:F500"/>
    <mergeCell ref="E488:F488"/>
    <mergeCell ref="E494:F494"/>
    <mergeCell ref="E495:F495"/>
    <mergeCell ref="E492:F492"/>
    <mergeCell ref="E493:F493"/>
    <mergeCell ref="E489:F489"/>
    <mergeCell ref="E490:F490"/>
    <mergeCell ref="E491:F491"/>
    <mergeCell ref="E539:F539"/>
    <mergeCell ref="E540:F540"/>
    <mergeCell ref="E541:F541"/>
    <mergeCell ref="E542:F542"/>
    <mergeCell ref="E534:F534"/>
    <mergeCell ref="E535:F535"/>
    <mergeCell ref="E536:F536"/>
    <mergeCell ref="E537:F537"/>
    <mergeCell ref="E538:F538"/>
    <mergeCell ref="H498:I498"/>
    <mergeCell ref="E529:F529"/>
    <mergeCell ref="E530:F530"/>
    <mergeCell ref="E531:F531"/>
    <mergeCell ref="E532:F532"/>
    <mergeCell ref="E533:F533"/>
    <mergeCell ref="E527:F527"/>
    <mergeCell ref="E528:F528"/>
    <mergeCell ref="E520:F520"/>
    <mergeCell ref="E521:F521"/>
    <mergeCell ref="E522:F522"/>
    <mergeCell ref="E523:F523"/>
    <mergeCell ref="E511:F511"/>
    <mergeCell ref="E512:F512"/>
    <mergeCell ref="E513:F513"/>
    <mergeCell ref="E514:F514"/>
    <mergeCell ref="E515:F515"/>
    <mergeCell ref="E516:F516"/>
    <mergeCell ref="E517:F517"/>
    <mergeCell ref="E518:F518"/>
    <mergeCell ref="E519:F519"/>
    <mergeCell ref="H525:I525"/>
    <mergeCell ref="H544:I544"/>
    <mergeCell ref="E546:F546"/>
    <mergeCell ref="E547:F547"/>
    <mergeCell ref="E577:F577"/>
    <mergeCell ref="E578:F578"/>
    <mergeCell ref="E579:F579"/>
    <mergeCell ref="E570:F570"/>
    <mergeCell ref="E571:F571"/>
    <mergeCell ref="E572:F572"/>
    <mergeCell ref="E573:F573"/>
    <mergeCell ref="E562:F562"/>
    <mergeCell ref="E563:F563"/>
    <mergeCell ref="E568:F568"/>
    <mergeCell ref="E569:F569"/>
    <mergeCell ref="E557:F557"/>
    <mergeCell ref="E561:F561"/>
    <mergeCell ref="H559:I559"/>
    <mergeCell ref="E564:F564"/>
    <mergeCell ref="E565:F565"/>
    <mergeCell ref="E566:F566"/>
    <mergeCell ref="E567:F567"/>
    <mergeCell ref="H575:I575"/>
    <mergeCell ref="E552:F552"/>
    <mergeCell ref="E553:F553"/>
    <mergeCell ref="E554:F554"/>
    <mergeCell ref="E555:F555"/>
    <mergeCell ref="E556:F556"/>
    <mergeCell ref="E548:F548"/>
    <mergeCell ref="E549:F549"/>
    <mergeCell ref="E550:F550"/>
    <mergeCell ref="E551:F551"/>
    <mergeCell ref="E628:F628"/>
    <mergeCell ref="E629:F629"/>
    <mergeCell ref="E630:F630"/>
    <mergeCell ref="E620:F620"/>
    <mergeCell ref="E621:F621"/>
    <mergeCell ref="E612:F612"/>
    <mergeCell ref="E606:F606"/>
    <mergeCell ref="E624:F624"/>
    <mergeCell ref="H626:I626"/>
    <mergeCell ref="E631:F631"/>
    <mergeCell ref="E632:F632"/>
    <mergeCell ref="E656:F656"/>
    <mergeCell ref="E657:F657"/>
    <mergeCell ref="E662:F662"/>
    <mergeCell ref="E663:F663"/>
    <mergeCell ref="E648:F648"/>
    <mergeCell ref="E654:F654"/>
    <mergeCell ref="E655:F655"/>
    <mergeCell ref="E645:F645"/>
    <mergeCell ref="E646:F646"/>
    <mergeCell ref="E647:F647"/>
    <mergeCell ref="E636:F636"/>
    <mergeCell ref="E637:F637"/>
    <mergeCell ref="E638:F638"/>
    <mergeCell ref="E639:F639"/>
    <mergeCell ref="H634:I634"/>
    <mergeCell ref="E640:F640"/>
    <mergeCell ref="E641:F641"/>
    <mergeCell ref="H643:I643"/>
    <mergeCell ref="E649:F649"/>
    <mergeCell ref="E650:F650"/>
    <mergeCell ref="H652:I652"/>
    <mergeCell ref="E720:F720"/>
    <mergeCell ref="E710:F710"/>
    <mergeCell ref="E711:F711"/>
    <mergeCell ref="E712:F712"/>
    <mergeCell ref="E701:F701"/>
    <mergeCell ref="E693:F693"/>
    <mergeCell ref="H695:I695"/>
    <mergeCell ref="E697:F697"/>
    <mergeCell ref="E698:F698"/>
    <mergeCell ref="E699:F699"/>
    <mergeCell ref="E700:F700"/>
    <mergeCell ref="H703:I703"/>
    <mergeCell ref="A704:J704"/>
    <mergeCell ref="A705:J705"/>
    <mergeCell ref="E707:F707"/>
    <mergeCell ref="E708:F708"/>
    <mergeCell ref="E709:F709"/>
    <mergeCell ref="H714:I714"/>
    <mergeCell ref="E767:F767"/>
    <mergeCell ref="E773:F773"/>
    <mergeCell ref="E774:F774"/>
    <mergeCell ref="E765:F765"/>
    <mergeCell ref="E766:F766"/>
    <mergeCell ref="E756:F756"/>
    <mergeCell ref="E757:F757"/>
    <mergeCell ref="E758:F758"/>
    <mergeCell ref="E755:F755"/>
    <mergeCell ref="H760:I760"/>
    <mergeCell ref="E762:F762"/>
    <mergeCell ref="E763:F763"/>
    <mergeCell ref="E764:F764"/>
    <mergeCell ref="H769:I769"/>
    <mergeCell ref="E771:F771"/>
    <mergeCell ref="E772:F772"/>
    <mergeCell ref="E780:F780"/>
    <mergeCell ref="E804:F804"/>
    <mergeCell ref="E809:F809"/>
    <mergeCell ref="E810:F810"/>
    <mergeCell ref="E811:F811"/>
    <mergeCell ref="E801:F801"/>
    <mergeCell ref="E802:F802"/>
    <mergeCell ref="E803:F803"/>
    <mergeCell ref="E792:F792"/>
    <mergeCell ref="E793:F793"/>
    <mergeCell ref="E794:F794"/>
    <mergeCell ref="E783:F783"/>
    <mergeCell ref="E784:F784"/>
    <mergeCell ref="E785:F785"/>
    <mergeCell ref="E786:F786"/>
    <mergeCell ref="E787:F787"/>
    <mergeCell ref="E788:F788"/>
    <mergeCell ref="H790:I790"/>
    <mergeCell ref="E795:F795"/>
    <mergeCell ref="E796:F796"/>
    <mergeCell ref="E797:F797"/>
    <mergeCell ref="H799:I799"/>
    <mergeCell ref="E805:F805"/>
    <mergeCell ref="H807:I807"/>
    <mergeCell ref="E834:F834"/>
    <mergeCell ref="E835:F835"/>
    <mergeCell ref="E836:F836"/>
    <mergeCell ref="E837:F837"/>
    <mergeCell ref="E825:F825"/>
    <mergeCell ref="E826:F826"/>
    <mergeCell ref="E827:F827"/>
    <mergeCell ref="E828:F828"/>
    <mergeCell ref="E820:F820"/>
    <mergeCell ref="E821:F821"/>
    <mergeCell ref="E812:F812"/>
    <mergeCell ref="E813:F813"/>
    <mergeCell ref="H815:I815"/>
    <mergeCell ref="E817:F817"/>
    <mergeCell ref="E818:F818"/>
    <mergeCell ref="E819:F819"/>
    <mergeCell ref="H823:I823"/>
    <mergeCell ref="E829:F829"/>
    <mergeCell ref="E830:F830"/>
    <mergeCell ref="H832:I832"/>
    <mergeCell ref="E862:F862"/>
    <mergeCell ref="E863:F863"/>
    <mergeCell ref="E864:F864"/>
    <mergeCell ref="E865:F865"/>
    <mergeCell ref="E854:F854"/>
    <mergeCell ref="E855:F855"/>
    <mergeCell ref="E856:F856"/>
    <mergeCell ref="H858:I858"/>
    <mergeCell ref="E846:F846"/>
    <mergeCell ref="E852:F852"/>
    <mergeCell ref="E853:F853"/>
    <mergeCell ref="E838:F838"/>
    <mergeCell ref="H840:I840"/>
    <mergeCell ref="E843:F843"/>
    <mergeCell ref="E844:F844"/>
    <mergeCell ref="E845:F845"/>
    <mergeCell ref="E842:F842"/>
    <mergeCell ref="H848:I848"/>
    <mergeCell ref="E850:F850"/>
    <mergeCell ref="E851:F851"/>
    <mergeCell ref="A859:J859"/>
    <mergeCell ref="A860:J860"/>
    <mergeCell ref="E866:F866"/>
    <mergeCell ref="E867:F867"/>
    <mergeCell ref="E891:F891"/>
    <mergeCell ref="E892:F892"/>
    <mergeCell ref="E893:F893"/>
    <mergeCell ref="H895:I895"/>
    <mergeCell ref="E898:F898"/>
    <mergeCell ref="E883:F883"/>
    <mergeCell ref="E884:F884"/>
    <mergeCell ref="E890:F890"/>
    <mergeCell ref="E875:F875"/>
    <mergeCell ref="E871:F871"/>
    <mergeCell ref="E872:F872"/>
    <mergeCell ref="E873:F873"/>
    <mergeCell ref="E874:F874"/>
    <mergeCell ref="E921:F921"/>
    <mergeCell ref="E922:F922"/>
    <mergeCell ref="E885:F885"/>
    <mergeCell ref="E886:F886"/>
    <mergeCell ref="H888:I888"/>
    <mergeCell ref="E897:F897"/>
    <mergeCell ref="H903:I903"/>
    <mergeCell ref="E905:F905"/>
    <mergeCell ref="E906:F906"/>
    <mergeCell ref="E907:F907"/>
    <mergeCell ref="E908:F908"/>
    <mergeCell ref="H911:I911"/>
    <mergeCell ref="E915:F915"/>
    <mergeCell ref="E923:F923"/>
    <mergeCell ref="E924:F924"/>
    <mergeCell ref="E913:F913"/>
    <mergeCell ref="E914:F914"/>
    <mergeCell ref="E909:F909"/>
    <mergeCell ref="E899:F899"/>
    <mergeCell ref="E900:F900"/>
    <mergeCell ref="E901:F901"/>
    <mergeCell ref="E916:F916"/>
    <mergeCell ref="E917:F917"/>
    <mergeCell ref="H919:I919"/>
    <mergeCell ref="E949:F949"/>
    <mergeCell ref="E941:F941"/>
    <mergeCell ref="E942:F942"/>
    <mergeCell ref="E943:F943"/>
    <mergeCell ref="H945:I945"/>
    <mergeCell ref="E948:F948"/>
    <mergeCell ref="E933:F933"/>
    <mergeCell ref="E934:F934"/>
    <mergeCell ref="E935:F935"/>
    <mergeCell ref="H937:I937"/>
    <mergeCell ref="E940:F940"/>
    <mergeCell ref="E925:F925"/>
    <mergeCell ref="E932:F932"/>
    <mergeCell ref="H927:I927"/>
    <mergeCell ref="A928:J928"/>
    <mergeCell ref="A929:J929"/>
    <mergeCell ref="E931:F931"/>
    <mergeCell ref="E939:F939"/>
    <mergeCell ref="E947:F947"/>
    <mergeCell ref="H951:I951"/>
    <mergeCell ref="E953:F953"/>
    <mergeCell ref="E954:F954"/>
    <mergeCell ref="E978:F978"/>
    <mergeCell ref="E979:F979"/>
    <mergeCell ref="E985:F985"/>
    <mergeCell ref="E970:F970"/>
    <mergeCell ref="E975:F975"/>
    <mergeCell ref="E976:F976"/>
    <mergeCell ref="E977:F977"/>
    <mergeCell ref="E966:F966"/>
    <mergeCell ref="E957:F957"/>
    <mergeCell ref="E958:F958"/>
    <mergeCell ref="H1008:I1008"/>
    <mergeCell ref="E1011:F1011"/>
    <mergeCell ref="E1012:F1012"/>
    <mergeCell ref="E1013:F1013"/>
    <mergeCell ref="E1002:F1002"/>
    <mergeCell ref="E1003:F1003"/>
    <mergeCell ref="E1004:F1004"/>
    <mergeCell ref="E1005:F1005"/>
    <mergeCell ref="E1006:F1006"/>
    <mergeCell ref="E994:F994"/>
    <mergeCell ref="E995:F995"/>
    <mergeCell ref="E996:F996"/>
    <mergeCell ref="E986:F986"/>
    <mergeCell ref="E987:F987"/>
    <mergeCell ref="E988:F988"/>
    <mergeCell ref="E993:F993"/>
    <mergeCell ref="E991:F991"/>
    <mergeCell ref="E992:F992"/>
    <mergeCell ref="H998:I998"/>
    <mergeCell ref="E1000:F1000"/>
    <mergeCell ref="E1001:F1001"/>
    <mergeCell ref="E1010:F1010"/>
    <mergeCell ref="E1014:F1014"/>
    <mergeCell ref="E1015:F1015"/>
    <mergeCell ref="E1040:F1040"/>
    <mergeCell ref="E1041:F1041"/>
    <mergeCell ref="E1042:F1042"/>
    <mergeCell ref="E1043:F1043"/>
    <mergeCell ref="E1031:F1031"/>
    <mergeCell ref="E1032:F1032"/>
    <mergeCell ref="E1033:F1033"/>
    <mergeCell ref="E1034:F1034"/>
    <mergeCell ref="E1023:F1023"/>
    <mergeCell ref="E1024:F1024"/>
    <mergeCell ref="E1025:F1025"/>
    <mergeCell ref="E1030:F1030"/>
    <mergeCell ref="E1020:F1020"/>
    <mergeCell ref="E1021:F1021"/>
    <mergeCell ref="E1022:F1022"/>
    <mergeCell ref="E1016:F1016"/>
    <mergeCell ref="E1088:F1088"/>
    <mergeCell ref="H1090:I1090"/>
    <mergeCell ref="E1093:F1093"/>
    <mergeCell ref="E1094:F1094"/>
    <mergeCell ref="E1095:F1095"/>
    <mergeCell ref="E1084:F1084"/>
    <mergeCell ref="E1085:F1085"/>
    <mergeCell ref="E1086:F1086"/>
    <mergeCell ref="E1087:F1087"/>
    <mergeCell ref="E1075:F1075"/>
    <mergeCell ref="E1076:F1076"/>
    <mergeCell ref="E1077:F1077"/>
    <mergeCell ref="H1068:I1068"/>
    <mergeCell ref="E1072:F1072"/>
    <mergeCell ref="E1073:F1073"/>
    <mergeCell ref="E1074:F1074"/>
    <mergeCell ref="A1081:J1081"/>
    <mergeCell ref="A1082:J1082"/>
    <mergeCell ref="E1092:F1092"/>
    <mergeCell ref="E1117:F1117"/>
    <mergeCell ref="E1118:F1118"/>
    <mergeCell ref="E1119:F1119"/>
    <mergeCell ref="E1120:F1120"/>
    <mergeCell ref="E1121:F1121"/>
    <mergeCell ref="E1115:F1115"/>
    <mergeCell ref="E1116:F1116"/>
    <mergeCell ref="E1104:F1104"/>
    <mergeCell ref="E1105:F1105"/>
    <mergeCell ref="E1106:F1106"/>
    <mergeCell ref="E1107:F1107"/>
    <mergeCell ref="E1108:F1108"/>
    <mergeCell ref="E1096:F1096"/>
    <mergeCell ref="E1097:F1097"/>
    <mergeCell ref="E1098:F1098"/>
    <mergeCell ref="H1100:I1100"/>
    <mergeCell ref="E1102:F1102"/>
    <mergeCell ref="E1103:F1103"/>
    <mergeCell ref="H1110:I1110"/>
    <mergeCell ref="E1112:F1112"/>
    <mergeCell ref="E1113:F1113"/>
    <mergeCell ref="E1114:F1114"/>
    <mergeCell ref="E1173:F1173"/>
    <mergeCell ref="E1174:F1174"/>
    <mergeCell ref="E1179:F1179"/>
    <mergeCell ref="E1168:F1168"/>
    <mergeCell ref="E1169:F1169"/>
    <mergeCell ref="E1159:F1159"/>
    <mergeCell ref="E1160:F1160"/>
    <mergeCell ref="E1151:F1151"/>
    <mergeCell ref="E1166:F1166"/>
    <mergeCell ref="E1167:F1167"/>
    <mergeCell ref="H1171:I1171"/>
    <mergeCell ref="E1175:F1175"/>
    <mergeCell ref="E1176:F1176"/>
    <mergeCell ref="E1177:F1177"/>
    <mergeCell ref="E1178:F1178"/>
    <mergeCell ref="E1198:F1198"/>
    <mergeCell ref="E1199:F1199"/>
    <mergeCell ref="E1200:F1200"/>
    <mergeCell ref="E1201:F1201"/>
    <mergeCell ref="E1195:F1195"/>
    <mergeCell ref="E1196:F1196"/>
    <mergeCell ref="E1197:F1197"/>
    <mergeCell ref="E1185:F1185"/>
    <mergeCell ref="E1190:F1190"/>
    <mergeCell ref="E1191:F1191"/>
    <mergeCell ref="E1180:F1180"/>
    <mergeCell ref="E1181:F1181"/>
    <mergeCell ref="H1183:I1183"/>
    <mergeCell ref="E1186:F1186"/>
    <mergeCell ref="E1187:F1187"/>
    <mergeCell ref="E1188:F1188"/>
    <mergeCell ref="E1189:F1189"/>
    <mergeCell ref="H1193:I1193"/>
    <mergeCell ref="E1227:F1227"/>
    <mergeCell ref="E1219:F1219"/>
    <mergeCell ref="E1220:F1220"/>
    <mergeCell ref="E1221:F1221"/>
    <mergeCell ref="E1222:F1222"/>
    <mergeCell ref="E1211:F1211"/>
    <mergeCell ref="E1212:F1212"/>
    <mergeCell ref="E1217:F1217"/>
    <mergeCell ref="E1218:F1218"/>
    <mergeCell ref="E1207:F1207"/>
    <mergeCell ref="E1208:F1208"/>
    <mergeCell ref="E1209:F1209"/>
    <mergeCell ref="E1210:F1210"/>
    <mergeCell ref="H1203:I1203"/>
    <mergeCell ref="E1205:F1205"/>
    <mergeCell ref="E1206:F1206"/>
    <mergeCell ref="E1237:F1237"/>
    <mergeCell ref="E1238:F1238"/>
    <mergeCell ref="E1239:F1239"/>
    <mergeCell ref="E1282:F1282"/>
    <mergeCell ref="E1283:F1283"/>
    <mergeCell ref="E1284:F1284"/>
    <mergeCell ref="E1285:F1285"/>
    <mergeCell ref="E1274:F1274"/>
    <mergeCell ref="E1270:F1270"/>
    <mergeCell ref="E1271:F1271"/>
    <mergeCell ref="E1272:F1272"/>
    <mergeCell ref="E1273:F1273"/>
    <mergeCell ref="E1261:F1261"/>
    <mergeCell ref="E1262:F1262"/>
    <mergeCell ref="E1263:F1263"/>
    <mergeCell ref="H1276:I1276"/>
    <mergeCell ref="E1278:F1278"/>
    <mergeCell ref="E1279:F1279"/>
    <mergeCell ref="E1280:F1280"/>
    <mergeCell ref="E1281:F1281"/>
    <mergeCell ref="E1309:F1309"/>
    <mergeCell ref="E1310:F1310"/>
    <mergeCell ref="E1311:F1311"/>
    <mergeCell ref="E1312:F1312"/>
    <mergeCell ref="E1300:F1300"/>
    <mergeCell ref="E1301:F1301"/>
    <mergeCell ref="E1298:F1298"/>
    <mergeCell ref="E1299:F1299"/>
    <mergeCell ref="E1293:F1293"/>
    <mergeCell ref="E1294:F1294"/>
    <mergeCell ref="H1287:I1287"/>
    <mergeCell ref="E1289:F1289"/>
    <mergeCell ref="E1290:F1290"/>
    <mergeCell ref="E1291:F1291"/>
    <mergeCell ref="E1292:F1292"/>
    <mergeCell ref="H1296:I1296"/>
    <mergeCell ref="E1302:F1302"/>
    <mergeCell ref="E1303:F1303"/>
    <mergeCell ref="E1304:F1304"/>
    <mergeCell ref="E1305:F1305"/>
    <mergeCell ref="H1307:I1307"/>
    <mergeCell ref="E1363:F1363"/>
    <mergeCell ref="E1364:F1364"/>
    <mergeCell ref="E1365:F1365"/>
    <mergeCell ref="E1366:F1366"/>
    <mergeCell ref="E1367:F1367"/>
    <mergeCell ref="E1355:F1355"/>
    <mergeCell ref="E1356:F1356"/>
    <mergeCell ref="E1362:F1362"/>
    <mergeCell ref="E1350:F1350"/>
    <mergeCell ref="E1354:F1354"/>
    <mergeCell ref="E1345:F1345"/>
    <mergeCell ref="E1348:F1348"/>
    <mergeCell ref="E1349:F1349"/>
    <mergeCell ref="H1352:I1352"/>
    <mergeCell ref="E1357:F1357"/>
    <mergeCell ref="E1358:F1358"/>
    <mergeCell ref="H1360:I1360"/>
    <mergeCell ref="E1389:F1389"/>
    <mergeCell ref="E1386:F1386"/>
    <mergeCell ref="E1387:F1387"/>
    <mergeCell ref="E1388:F1388"/>
    <mergeCell ref="E1376:F1376"/>
    <mergeCell ref="E1377:F1377"/>
    <mergeCell ref="E1378:F1378"/>
    <mergeCell ref="E1368:F1368"/>
    <mergeCell ref="H1370:I1370"/>
    <mergeCell ref="E1373:F1373"/>
    <mergeCell ref="E1374:F1374"/>
    <mergeCell ref="E1375:F1375"/>
    <mergeCell ref="E1372:F1372"/>
    <mergeCell ref="H1380:I1380"/>
    <mergeCell ref="E1382:F1382"/>
    <mergeCell ref="E1383:F1383"/>
    <mergeCell ref="E1384:F1384"/>
    <mergeCell ref="E1385:F1385"/>
    <mergeCell ref="H1391:I1391"/>
    <mergeCell ref="E1393:F1393"/>
    <mergeCell ref="E1394:F1394"/>
    <mergeCell ref="E1395:F1395"/>
    <mergeCell ref="E1396:F1396"/>
    <mergeCell ref="E1415:F1415"/>
    <mergeCell ref="E1416:F1416"/>
    <mergeCell ref="E1410:F1410"/>
    <mergeCell ref="E1411:F1411"/>
    <mergeCell ref="E1412:F1412"/>
    <mergeCell ref="E1413:F1413"/>
    <mergeCell ref="E1414:F1414"/>
    <mergeCell ref="E1402:F1402"/>
    <mergeCell ref="E1403:F1403"/>
    <mergeCell ref="E1404:F1404"/>
    <mergeCell ref="E1409:F1409"/>
    <mergeCell ref="E1397:F1397"/>
    <mergeCell ref="E1398:F1398"/>
    <mergeCell ref="E1399:F1399"/>
    <mergeCell ref="E1400:F1400"/>
    <mergeCell ref="E1401:F1401"/>
    <mergeCell ref="E1405:F1405"/>
    <mergeCell ref="E1406:F1406"/>
    <mergeCell ref="E1407:F1407"/>
    <mergeCell ref="E1408:F1408"/>
    <mergeCell ref="E1417:F1417"/>
    <mergeCell ref="E1418:F1418"/>
    <mergeCell ref="E1419:F1419"/>
    <mergeCell ref="H1421:I1421"/>
    <mergeCell ref="E1441:F1441"/>
    <mergeCell ref="E1442:F1442"/>
    <mergeCell ref="E1443:F1443"/>
    <mergeCell ref="E1448:F1448"/>
    <mergeCell ref="E1439:F1439"/>
    <mergeCell ref="E1440:F1440"/>
    <mergeCell ref="E1428:F1428"/>
    <mergeCell ref="E1433:F1433"/>
    <mergeCell ref="E1434:F1434"/>
    <mergeCell ref="E1435:F1435"/>
    <mergeCell ref="E1423:F1423"/>
    <mergeCell ref="E1424:F1424"/>
    <mergeCell ref="E1425:F1425"/>
    <mergeCell ref="E1426:F1426"/>
    <mergeCell ref="E1427:F1427"/>
    <mergeCell ref="E1429:F1429"/>
    <mergeCell ref="E1430:F1430"/>
    <mergeCell ref="E1431:F1431"/>
    <mergeCell ref="E1432:F1432"/>
    <mergeCell ref="H1437:I1437"/>
    <mergeCell ref="E1444:F1444"/>
    <mergeCell ref="E1445:F1445"/>
    <mergeCell ref="E1446:F1446"/>
    <mergeCell ref="E1447:F1447"/>
    <mergeCell ref="E1470:F1470"/>
    <mergeCell ref="E1471:F1471"/>
    <mergeCell ref="E1472:F1472"/>
    <mergeCell ref="E1473:F1473"/>
    <mergeCell ref="H1475:I1475"/>
    <mergeCell ref="E1462:F1462"/>
    <mergeCell ref="E1463:F1463"/>
    <mergeCell ref="E1469:F1469"/>
    <mergeCell ref="E1459:F1459"/>
    <mergeCell ref="E1460:F1460"/>
    <mergeCell ref="E1461:F1461"/>
    <mergeCell ref="E1449:F1449"/>
    <mergeCell ref="E1450:F1450"/>
    <mergeCell ref="E1451:F1451"/>
    <mergeCell ref="E1452:F1452"/>
    <mergeCell ref="E1453:F1453"/>
    <mergeCell ref="E1454:F1454"/>
    <mergeCell ref="E1455:F1455"/>
    <mergeCell ref="H1457:I1457"/>
    <mergeCell ref="E1464:F1464"/>
    <mergeCell ref="H1466:I1466"/>
    <mergeCell ref="E1468:F1468"/>
    <mergeCell ref="E1527:F1527"/>
    <mergeCell ref="E1528:F1528"/>
    <mergeCell ref="E1529:F1529"/>
    <mergeCell ref="E1523:F1523"/>
    <mergeCell ref="E1512:F1512"/>
    <mergeCell ref="E1513:F1513"/>
    <mergeCell ref="E1514:F1514"/>
    <mergeCell ref="E1510:F1510"/>
    <mergeCell ref="E1511:F1511"/>
    <mergeCell ref="E1519:F1519"/>
    <mergeCell ref="E1520:F1520"/>
    <mergeCell ref="E1521:F1521"/>
    <mergeCell ref="E1522:F1522"/>
    <mergeCell ref="H1525:I1525"/>
    <mergeCell ref="E1545:F1545"/>
    <mergeCell ref="E1546:F1546"/>
    <mergeCell ref="E1540:F1540"/>
    <mergeCell ref="E1541:F1541"/>
    <mergeCell ref="E1542:F1542"/>
    <mergeCell ref="E1543:F1543"/>
    <mergeCell ref="E1544:F1544"/>
    <mergeCell ref="E1535:F1535"/>
    <mergeCell ref="E1536:F1536"/>
    <mergeCell ref="E1537:F1537"/>
    <mergeCell ref="E1538:F1538"/>
    <mergeCell ref="E1539:F1539"/>
    <mergeCell ref="E1530:F1530"/>
    <mergeCell ref="E1534:F1534"/>
    <mergeCell ref="H1532:I1532"/>
    <mergeCell ref="E1595:F1595"/>
    <mergeCell ref="E1596:F1596"/>
    <mergeCell ref="E1597:F1597"/>
    <mergeCell ref="E1592:F1592"/>
    <mergeCell ref="E1593:F1593"/>
    <mergeCell ref="E1581:F1581"/>
    <mergeCell ref="E1582:F1582"/>
    <mergeCell ref="E1583:F1583"/>
    <mergeCell ref="E1584:F1584"/>
    <mergeCell ref="E1576:F1576"/>
    <mergeCell ref="E1577:F1577"/>
    <mergeCell ref="E1578:F1578"/>
    <mergeCell ref="E1579:F1579"/>
    <mergeCell ref="E1580:F1580"/>
    <mergeCell ref="E1599:F1599"/>
    <mergeCell ref="E1625:F1625"/>
    <mergeCell ref="E1615:F1615"/>
    <mergeCell ref="E1616:F1616"/>
    <mergeCell ref="E1617:F1617"/>
    <mergeCell ref="E1607:F1607"/>
    <mergeCell ref="E1612:F1612"/>
    <mergeCell ref="E1613:F1613"/>
    <mergeCell ref="E1614:F1614"/>
    <mergeCell ref="E1602:F1602"/>
    <mergeCell ref="E1603:F1603"/>
    <mergeCell ref="E1604:F1604"/>
    <mergeCell ref="E1605:F1605"/>
    <mergeCell ref="E1606:F1606"/>
    <mergeCell ref="E1600:F1600"/>
    <mergeCell ref="E1601:F1601"/>
    <mergeCell ref="E1608:F1608"/>
    <mergeCell ref="E1678:F1678"/>
    <mergeCell ref="E1679:F1679"/>
    <mergeCell ref="E1680:F1680"/>
    <mergeCell ref="E1681:F1681"/>
    <mergeCell ref="E1682:F1682"/>
    <mergeCell ref="E1673:F1673"/>
    <mergeCell ref="E1674:F1674"/>
    <mergeCell ref="E1665:F1665"/>
    <mergeCell ref="E1666:F1666"/>
    <mergeCell ref="E1667:F1667"/>
    <mergeCell ref="E1668:F1668"/>
    <mergeCell ref="E1657:F1657"/>
    <mergeCell ref="E1658:F1658"/>
    <mergeCell ref="E1659:F1659"/>
    <mergeCell ref="H1661:I1661"/>
    <mergeCell ref="E1663:F1663"/>
    <mergeCell ref="E1664:F1664"/>
    <mergeCell ref="E1669:F1669"/>
    <mergeCell ref="E1670:F1670"/>
    <mergeCell ref="E1671:F1671"/>
    <mergeCell ref="E1672:F1672"/>
    <mergeCell ref="H1676:I1676"/>
    <mergeCell ref="E1708:F1708"/>
    <mergeCell ref="E1696:F1696"/>
    <mergeCell ref="E1697:F1697"/>
    <mergeCell ref="E1698:F1698"/>
    <mergeCell ref="E1699:F1699"/>
    <mergeCell ref="E1700:F1700"/>
    <mergeCell ref="E1691:F1691"/>
    <mergeCell ref="E1692:F1692"/>
    <mergeCell ref="E1693:F1693"/>
    <mergeCell ref="E1694:F1694"/>
    <mergeCell ref="E1695:F1695"/>
    <mergeCell ref="E1683:F1683"/>
    <mergeCell ref="E1684:F1684"/>
    <mergeCell ref="E1685:F1685"/>
    <mergeCell ref="H1687:I1687"/>
    <mergeCell ref="E1690:F1690"/>
    <mergeCell ref="E1689:F1689"/>
    <mergeCell ref="H1702:I1702"/>
    <mergeCell ref="E1704:F1704"/>
    <mergeCell ref="E1705:F1705"/>
    <mergeCell ref="E1706:F1706"/>
    <mergeCell ref="E1707:F1707"/>
    <mergeCell ref="E1724:F1724"/>
    <mergeCell ref="E1730:F1730"/>
    <mergeCell ref="E1731:F1731"/>
    <mergeCell ref="E1720:F1720"/>
    <mergeCell ref="E1721:F1721"/>
    <mergeCell ref="E1722:F1722"/>
    <mergeCell ref="E1723:F1723"/>
    <mergeCell ref="E1714:F1714"/>
    <mergeCell ref="E1715:F1715"/>
    <mergeCell ref="E1716:F1716"/>
    <mergeCell ref="E1712:F1712"/>
    <mergeCell ref="E1713:F1713"/>
    <mergeCell ref="H1710:I1710"/>
    <mergeCell ref="H1718:I1718"/>
    <mergeCell ref="H1726:I1726"/>
    <mergeCell ref="E1728:F1728"/>
    <mergeCell ref="E1729:F1729"/>
    <mergeCell ref="E1747:F1747"/>
    <mergeCell ref="E1748:F1748"/>
    <mergeCell ref="E1749:F1749"/>
    <mergeCell ref="E1744:F1744"/>
    <mergeCell ref="E1745:F1745"/>
    <mergeCell ref="E1746:F1746"/>
    <mergeCell ref="E1737:F1737"/>
    <mergeCell ref="E1738:F1738"/>
    <mergeCell ref="E1739:F1739"/>
    <mergeCell ref="E1740:F1740"/>
    <mergeCell ref="E1732:F1732"/>
    <mergeCell ref="E1736:F1736"/>
    <mergeCell ref="H1734:I1734"/>
    <mergeCell ref="H1742:I1742"/>
    <mergeCell ref="H1751:I1751"/>
    <mergeCell ref="E1773:F1773"/>
    <mergeCell ref="E1769:F1769"/>
    <mergeCell ref="E1770:F1770"/>
    <mergeCell ref="E1771:F1771"/>
    <mergeCell ref="E1772:F1772"/>
    <mergeCell ref="E1761:F1761"/>
    <mergeCell ref="E1762:F1762"/>
    <mergeCell ref="E1763:F1763"/>
    <mergeCell ref="E1764:F1764"/>
    <mergeCell ref="E1755:F1755"/>
    <mergeCell ref="E1756:F1756"/>
    <mergeCell ref="E1757:F1757"/>
    <mergeCell ref="E1754:F1754"/>
    <mergeCell ref="H1759:I1759"/>
    <mergeCell ref="E1765:F1765"/>
    <mergeCell ref="H1767:I1767"/>
    <mergeCell ref="E1831:F1831"/>
    <mergeCell ref="E1832:F1832"/>
    <mergeCell ref="E1822:F1822"/>
    <mergeCell ref="E1827:F1827"/>
    <mergeCell ref="E1815:F1815"/>
    <mergeCell ref="E1816:F1816"/>
    <mergeCell ref="E1817:F1817"/>
    <mergeCell ref="E1818:F1818"/>
    <mergeCell ref="E1813:F1813"/>
    <mergeCell ref="E1814:F1814"/>
    <mergeCell ref="E1823:F1823"/>
    <mergeCell ref="E1824:F1824"/>
    <mergeCell ref="E1825:F1825"/>
    <mergeCell ref="E1826:F1826"/>
    <mergeCell ref="H1829:I1829"/>
    <mergeCell ref="E1875:F1875"/>
    <mergeCell ref="E1876:F1876"/>
    <mergeCell ref="E1874:F1874"/>
    <mergeCell ref="E1865:F1865"/>
    <mergeCell ref="E1866:F1866"/>
    <mergeCell ref="E1861:F1861"/>
    <mergeCell ref="E1862:F1862"/>
    <mergeCell ref="E1863:F1863"/>
    <mergeCell ref="E1864:F1864"/>
    <mergeCell ref="H1868:I1868"/>
    <mergeCell ref="A1869:J1869"/>
    <mergeCell ref="A1870:J1870"/>
    <mergeCell ref="E1872:F1872"/>
    <mergeCell ref="E1873:F1873"/>
    <mergeCell ref="E1842:F1842"/>
    <mergeCell ref="E1843:F1843"/>
    <mergeCell ref="E1833:F1833"/>
    <mergeCell ref="H1878:I1878"/>
    <mergeCell ref="E1880:F1880"/>
    <mergeCell ref="E1881:F1881"/>
    <mergeCell ref="E1915:F1915"/>
    <mergeCell ref="E1911:F1911"/>
    <mergeCell ref="E1901:F1901"/>
    <mergeCell ref="E1902:F1902"/>
    <mergeCell ref="E1903:F1903"/>
    <mergeCell ref="E1892:F1892"/>
    <mergeCell ref="E1893:F1893"/>
    <mergeCell ref="E1916:F1916"/>
    <mergeCell ref="E1917:F1917"/>
    <mergeCell ref="E1947:F1947"/>
    <mergeCell ref="E1948:F1948"/>
    <mergeCell ref="E1938:F1938"/>
    <mergeCell ref="E1939:F1939"/>
    <mergeCell ref="E1940:F1940"/>
    <mergeCell ref="E1929:F1929"/>
    <mergeCell ref="E1930:F1930"/>
    <mergeCell ref="E1931:F1931"/>
    <mergeCell ref="E1920:F1920"/>
    <mergeCell ref="E1921:F1921"/>
    <mergeCell ref="E1909:F1909"/>
    <mergeCell ref="E1910:F1910"/>
    <mergeCell ref="E1946:F1946"/>
    <mergeCell ref="H1913:I1913"/>
    <mergeCell ref="E1884:F1884"/>
    <mergeCell ref="E1918:F1918"/>
    <mergeCell ref="E1919:F1919"/>
    <mergeCell ref="H1923:I1923"/>
    <mergeCell ref="E1925:F1925"/>
    <mergeCell ref="E1926:F1926"/>
    <mergeCell ref="E1970:F1970"/>
    <mergeCell ref="E1971:F1971"/>
    <mergeCell ref="E1976:F1976"/>
    <mergeCell ref="E1957:F1957"/>
    <mergeCell ref="E1958:F1958"/>
    <mergeCell ref="E1959:F1959"/>
    <mergeCell ref="E1960:F1960"/>
    <mergeCell ref="E1961:F1961"/>
    <mergeCell ref="E1949:F1949"/>
    <mergeCell ref="E1950:F1950"/>
    <mergeCell ref="E1951:F1951"/>
    <mergeCell ref="E1956:F1956"/>
    <mergeCell ref="E1962:F1962"/>
    <mergeCell ref="E1963:F1963"/>
    <mergeCell ref="E1964:F1964"/>
    <mergeCell ref="H1966:I1966"/>
    <mergeCell ref="A1967:J1967"/>
    <mergeCell ref="A1968:J1968"/>
    <mergeCell ref="E1972:F1972"/>
    <mergeCell ref="E1973:F1973"/>
    <mergeCell ref="E1974:F1974"/>
    <mergeCell ref="E1975:F1975"/>
    <mergeCell ref="E1952:F1952"/>
    <mergeCell ref="H1954:I1954"/>
    <mergeCell ref="E1999:F1999"/>
    <mergeCell ref="E2000:F2000"/>
    <mergeCell ref="E2001:F2001"/>
    <mergeCell ref="E2006:F2006"/>
    <mergeCell ref="E1986:F1986"/>
    <mergeCell ref="E1987:F1987"/>
    <mergeCell ref="E1988:F1988"/>
    <mergeCell ref="E1980:F1980"/>
    <mergeCell ref="E1981:F1981"/>
    <mergeCell ref="H1978:I1978"/>
    <mergeCell ref="E1982:F1982"/>
    <mergeCell ref="E1983:F1983"/>
    <mergeCell ref="E1984:F1984"/>
    <mergeCell ref="E1985:F1985"/>
    <mergeCell ref="H1990:I1990"/>
    <mergeCell ref="E1992:F1992"/>
    <mergeCell ref="E1993:F1993"/>
    <mergeCell ref="E1994:F1994"/>
    <mergeCell ref="E1995:F1995"/>
    <mergeCell ref="H1997:I1997"/>
    <mergeCell ref="E2002:F2002"/>
    <mergeCell ref="E2003:F2003"/>
    <mergeCell ref="E2004:F2004"/>
    <mergeCell ref="E2005:F2005"/>
    <mergeCell ref="E2007:F2007"/>
    <mergeCell ref="E2011:F2011"/>
    <mergeCell ref="E2033:F2033"/>
    <mergeCell ref="E2064:F2064"/>
    <mergeCell ref="E2054:F2054"/>
    <mergeCell ref="E2055:F2055"/>
    <mergeCell ref="E2056:F2056"/>
    <mergeCell ref="E2044:F2044"/>
    <mergeCell ref="E2045:F2045"/>
    <mergeCell ref="E2050:F2050"/>
    <mergeCell ref="E2036:F2036"/>
    <mergeCell ref="E2037:F2037"/>
    <mergeCell ref="E2038:F2038"/>
    <mergeCell ref="E2039:F2039"/>
    <mergeCell ref="E2040:F2040"/>
    <mergeCell ref="H2042:I2042"/>
    <mergeCell ref="E2046:F2046"/>
    <mergeCell ref="E2047:F2047"/>
    <mergeCell ref="E2048:F2048"/>
    <mergeCell ref="E2049:F2049"/>
    <mergeCell ref="H2052:I2052"/>
    <mergeCell ref="E2057:F2057"/>
    <mergeCell ref="E2058:F2058"/>
    <mergeCell ref="E2059:F2059"/>
    <mergeCell ref="E2024:F2024"/>
    <mergeCell ref="E2025:F2025"/>
    <mergeCell ref="H2027:I2027"/>
    <mergeCell ref="E2030:F2030"/>
    <mergeCell ref="E2031:F2031"/>
    <mergeCell ref="E2032:F2032"/>
    <mergeCell ref="E2029:F2029"/>
    <mergeCell ref="E2060:F2060"/>
    <mergeCell ref="E2073:F2073"/>
    <mergeCell ref="E2074:F2074"/>
    <mergeCell ref="E2065:F2065"/>
    <mergeCell ref="E2066:F2066"/>
    <mergeCell ref="H2068:I2068"/>
    <mergeCell ref="E2072:F2072"/>
    <mergeCell ref="A2069:J2069"/>
    <mergeCell ref="A2070:J2070"/>
    <mergeCell ref="A2078:J2078"/>
    <mergeCell ref="H2076:I2076"/>
    <mergeCell ref="E2112:F2112"/>
    <mergeCell ref="E2102:F2102"/>
    <mergeCell ref="E2180:F2180"/>
    <mergeCell ref="H2182:I2182"/>
    <mergeCell ref="A2183:J2183"/>
    <mergeCell ref="A2184:J2184"/>
    <mergeCell ref="E2186:F2186"/>
    <mergeCell ref="E2088:F2088"/>
    <mergeCell ref="E2089:F2089"/>
    <mergeCell ref="H2092:I2092"/>
    <mergeCell ref="E2094:F2094"/>
    <mergeCell ref="E2095:F2095"/>
    <mergeCell ref="E2096:F2096"/>
    <mergeCell ref="H2098:I2098"/>
    <mergeCell ref="A2099:J2099"/>
    <mergeCell ref="A2100:J2100"/>
    <mergeCell ref="E2103:F2103"/>
    <mergeCell ref="E2104:F2104"/>
    <mergeCell ref="E2105:F2105"/>
    <mergeCell ref="E2090:F2090"/>
    <mergeCell ref="E2081:F2081"/>
    <mergeCell ref="E2082:F2082"/>
    <mergeCell ref="E2187:F2187"/>
    <mergeCell ref="E2188:F2188"/>
    <mergeCell ref="H2190:I2190"/>
    <mergeCell ref="A2191:J2191"/>
    <mergeCell ref="A2192:J2192"/>
    <mergeCell ref="E2194:F2194"/>
    <mergeCell ref="E2195:F2195"/>
    <mergeCell ref="E2196:F2196"/>
    <mergeCell ref="H2198:I2198"/>
    <mergeCell ref="A2199:J2199"/>
    <mergeCell ref="E2258:F2258"/>
    <mergeCell ref="E2309:F2309"/>
    <mergeCell ref="E2310:F2310"/>
    <mergeCell ref="E2300:F2300"/>
    <mergeCell ref="E2301:F2301"/>
    <mergeCell ref="A2297:J2297"/>
    <mergeCell ref="A2298:J2298"/>
    <mergeCell ref="E2302:F2302"/>
    <mergeCell ref="E2277:F2277"/>
    <mergeCell ref="E2278:F2278"/>
    <mergeCell ref="H2280:I2280"/>
    <mergeCell ref="A2281:J2281"/>
    <mergeCell ref="A2282:J2282"/>
    <mergeCell ref="E2284:F2284"/>
    <mergeCell ref="E2285:F2285"/>
    <mergeCell ref="E2286:F2286"/>
    <mergeCell ref="H2288:I2288"/>
    <mergeCell ref="A2289:J2289"/>
    <mergeCell ref="A2290:J2290"/>
    <mergeCell ref="E2374:F2374"/>
    <mergeCell ref="E2383:F2383"/>
    <mergeCell ref="E2378:F2378"/>
    <mergeCell ref="E2370:F2370"/>
    <mergeCell ref="E2387:F2387"/>
    <mergeCell ref="E2388:F2388"/>
    <mergeCell ref="E2389:F2389"/>
    <mergeCell ref="E2390:F2390"/>
    <mergeCell ref="E2397:F2397"/>
    <mergeCell ref="E2394:F2394"/>
    <mergeCell ref="E2395:F2395"/>
    <mergeCell ref="E2396:F2396"/>
    <mergeCell ref="E2353:F2353"/>
    <mergeCell ref="E2418:F2418"/>
    <mergeCell ref="E2411:F2411"/>
    <mergeCell ref="E2404:F2404"/>
    <mergeCell ref="E2465:F2465"/>
    <mergeCell ref="E2427:F2427"/>
    <mergeCell ref="E2440:F2440"/>
    <mergeCell ref="E2441:F2441"/>
    <mergeCell ref="E2449:F2449"/>
    <mergeCell ref="E2466:F2466"/>
    <mergeCell ref="E2467:F2467"/>
    <mergeCell ref="E2461:F2461"/>
    <mergeCell ref="E2403:F2403"/>
    <mergeCell ref="E2408:F2408"/>
    <mergeCell ref="E2409:F2409"/>
    <mergeCell ref="E2410:F2410"/>
    <mergeCell ref="E2417:F2417"/>
    <mergeCell ref="E2424:F2424"/>
    <mergeCell ref="E2425:F2425"/>
    <mergeCell ref="E2426:F2426"/>
    <mergeCell ref="E2539:F2539"/>
    <mergeCell ref="E2540:F2540"/>
    <mergeCell ref="E2541:F2541"/>
    <mergeCell ref="E2549:F2549"/>
    <mergeCell ref="E2550:F2550"/>
    <mergeCell ref="E2554:F2554"/>
    <mergeCell ref="E2555:F2555"/>
    <mergeCell ref="E2585:F2585"/>
    <mergeCell ref="E2586:F2586"/>
    <mergeCell ref="E2575:F2575"/>
    <mergeCell ref="E2567:F2567"/>
    <mergeCell ref="E2584:F2584"/>
    <mergeCell ref="E2583:F2583"/>
    <mergeCell ref="E2568:F2568"/>
    <mergeCell ref="E2569:F2569"/>
    <mergeCell ref="E2570:F2570"/>
    <mergeCell ref="E2576:F2576"/>
    <mergeCell ref="E2577:F2577"/>
    <mergeCell ref="E2587:F2587"/>
    <mergeCell ref="E2603:F2603"/>
    <mergeCell ref="E2610:F2610"/>
    <mergeCell ref="E2611:F2611"/>
    <mergeCell ref="E2619:F2619"/>
    <mergeCell ref="E2646:F2646"/>
    <mergeCell ref="E2641:F2641"/>
    <mergeCell ref="E2645:F2645"/>
    <mergeCell ref="E2625:F2625"/>
    <mergeCell ref="E2631:F2631"/>
    <mergeCell ref="E2629:F2629"/>
    <mergeCell ref="E2630:F2630"/>
    <mergeCell ref="H2633:I2633"/>
    <mergeCell ref="E2637:F2637"/>
    <mergeCell ref="E2638:F2638"/>
    <mergeCell ref="E2639:F2639"/>
    <mergeCell ref="E2640:F2640"/>
    <mergeCell ref="E2647:F2647"/>
    <mergeCell ref="E2626:F2626"/>
    <mergeCell ref="E2627:F2627"/>
    <mergeCell ref="E2628:F2628"/>
    <mergeCell ref="E2635:F2635"/>
    <mergeCell ref="E2636:F2636"/>
    <mergeCell ref="H2643:I2643"/>
    <mergeCell ref="H2649:I2649"/>
    <mergeCell ref="A2650:J2650"/>
    <mergeCell ref="A2651:J2651"/>
    <mergeCell ref="E2699:F2699"/>
    <mergeCell ref="E2691:F2691"/>
    <mergeCell ref="E2692:F2692"/>
    <mergeCell ref="E2683:F2683"/>
    <mergeCell ref="E2689:F2689"/>
    <mergeCell ref="E2690:F2690"/>
    <mergeCell ref="E2700:F2700"/>
    <mergeCell ref="E2701:F2701"/>
    <mergeCell ref="E2702:F2702"/>
    <mergeCell ref="E2703:F2703"/>
    <mergeCell ref="E2732:F2732"/>
    <mergeCell ref="E2727:F2727"/>
    <mergeCell ref="E2717:F2717"/>
    <mergeCell ref="E2718:F2718"/>
    <mergeCell ref="E2715:F2715"/>
    <mergeCell ref="E2716:F2716"/>
    <mergeCell ref="E2704:F2704"/>
    <mergeCell ref="E2705:F2705"/>
    <mergeCell ref="E2706:F2706"/>
    <mergeCell ref="E2707:F2707"/>
    <mergeCell ref="E2708:F2708"/>
    <mergeCell ref="E2721:F2721"/>
    <mergeCell ref="E2722:F2722"/>
    <mergeCell ref="E2816:F2816"/>
    <mergeCell ref="E2807:F2807"/>
    <mergeCell ref="E2797:F2797"/>
    <mergeCell ref="E2808:F2808"/>
    <mergeCell ref="E2809:F2809"/>
    <mergeCell ref="E2818:F2818"/>
    <mergeCell ref="E2819:F2819"/>
    <mergeCell ref="E2803:F2803"/>
    <mergeCell ref="E2852:F2852"/>
    <mergeCell ref="E2853:F2853"/>
    <mergeCell ref="E2841:F2841"/>
    <mergeCell ref="E2842:F2842"/>
    <mergeCell ref="E2843:F2843"/>
    <mergeCell ref="E2844:F2844"/>
    <mergeCell ref="E2845:F2845"/>
    <mergeCell ref="E2833:F2833"/>
    <mergeCell ref="E2834:F2834"/>
    <mergeCell ref="E2835:F2835"/>
    <mergeCell ref="E2825:F2825"/>
    <mergeCell ref="E2826:F2826"/>
    <mergeCell ref="E2827:F2827"/>
    <mergeCell ref="E2836:F2836"/>
    <mergeCell ref="E2837:F2837"/>
    <mergeCell ref="H2839:I2839"/>
    <mergeCell ref="E2870:F2870"/>
    <mergeCell ref="E2862:F2862"/>
    <mergeCell ref="E2868:F2868"/>
    <mergeCell ref="E2869:F2869"/>
    <mergeCell ref="E2878:F2878"/>
    <mergeCell ref="E2879:F2879"/>
    <mergeCell ref="E2880:F2880"/>
    <mergeCell ref="E2872:F2872"/>
    <mergeCell ref="H2874:I2874"/>
    <mergeCell ref="A2875:J2875"/>
    <mergeCell ref="A2876:J2876"/>
    <mergeCell ref="E2902:F2902"/>
    <mergeCell ref="E2890:F2890"/>
    <mergeCell ref="E2938:F2938"/>
    <mergeCell ref="E2929:F2929"/>
    <mergeCell ref="E2930:F2930"/>
    <mergeCell ref="E2922:F2922"/>
    <mergeCell ref="E2912:F2912"/>
    <mergeCell ref="E2918:F2918"/>
    <mergeCell ref="E2928:F2928"/>
    <mergeCell ref="E2936:F2936"/>
    <mergeCell ref="E2937:F2937"/>
    <mergeCell ref="E2913:F2913"/>
    <mergeCell ref="E2914:F2914"/>
    <mergeCell ref="E2898:F2898"/>
    <mergeCell ref="H2916:I2916"/>
    <mergeCell ref="E2919:F2919"/>
    <mergeCell ref="E2920:F2920"/>
    <mergeCell ref="E2921:F2921"/>
    <mergeCell ref="H2924:I2924"/>
    <mergeCell ref="E2926:F2926"/>
    <mergeCell ref="E2927:F2927"/>
    <mergeCell ref="H2932:I2932"/>
    <mergeCell ref="E2934:F2934"/>
    <mergeCell ref="E2960:F2960"/>
    <mergeCell ref="E2952:F2952"/>
    <mergeCell ref="E2953:F2953"/>
    <mergeCell ref="E2946:F2946"/>
    <mergeCell ref="E2944:F2944"/>
    <mergeCell ref="E2945:F2945"/>
    <mergeCell ref="E2954:F2954"/>
    <mergeCell ref="E3030:F3030"/>
    <mergeCell ref="E3035:F3035"/>
    <mergeCell ref="E3020:F3020"/>
    <mergeCell ref="E3021:F3021"/>
    <mergeCell ref="E3010:F3010"/>
    <mergeCell ref="E3075:F3075"/>
    <mergeCell ref="E3062:F3062"/>
    <mergeCell ref="E3056:F3056"/>
    <mergeCell ref="E3052:F3052"/>
    <mergeCell ref="E3066:F3066"/>
    <mergeCell ref="E3067:F3067"/>
    <mergeCell ref="E3068:F3068"/>
    <mergeCell ref="E2990:F2990"/>
    <mergeCell ref="E2980:F2980"/>
    <mergeCell ref="E2981:F2981"/>
    <mergeCell ref="E2972:F2972"/>
    <mergeCell ref="E2973:F2973"/>
    <mergeCell ref="E2982:F2982"/>
    <mergeCell ref="E2983:F2983"/>
    <mergeCell ref="E2984:F2984"/>
    <mergeCell ref="H2978:I2978"/>
    <mergeCell ref="H2986:I2986"/>
    <mergeCell ref="E2988:F2988"/>
    <mergeCell ref="E2989:F2989"/>
    <mergeCell ref="E3046:F3046"/>
    <mergeCell ref="E3036:F3036"/>
    <mergeCell ref="E3027:F3027"/>
    <mergeCell ref="E3028:F3028"/>
    <mergeCell ref="E3029:F3029"/>
    <mergeCell ref="A7:J7"/>
    <mergeCell ref="E3076:F3076"/>
    <mergeCell ref="E3077:F3077"/>
    <mergeCell ref="E3104:F3104"/>
    <mergeCell ref="E3105:F3105"/>
    <mergeCell ref="E3094:F3094"/>
    <mergeCell ref="E3095:F3095"/>
    <mergeCell ref="E3096:F3096"/>
    <mergeCell ref="E3085:F3085"/>
    <mergeCell ref="E3086:F3086"/>
    <mergeCell ref="E3084:F3084"/>
    <mergeCell ref="E3106:F3106"/>
    <mergeCell ref="E3078:F3078"/>
    <mergeCell ref="E3050:F3050"/>
    <mergeCell ref="E3051:F3051"/>
    <mergeCell ref="H3054:I3054"/>
    <mergeCell ref="E3057:F3057"/>
    <mergeCell ref="E3058:F3058"/>
    <mergeCell ref="E3074:F3074"/>
  </mergeCells>
  <pageMargins left="0.51181102362204722" right="0.51181102362204722" top="0.77187499999999998" bottom="0.80555555555555558" header="0.31496062992125984" footer="0.31496062992125984"/>
  <pageSetup paperSize="9" scale="60" orientation="portrait" r:id="rId1"/>
  <headerFooter>
    <oddHeader>&amp;L&amp;G&amp;R&amp;G</oddHeader>
    <oddFooter>&amp;L&amp;"-,Negrito"&amp;8&amp;K01+034EXCELÊNCIA ENGENHARIA E MEIO AMBIENTE LTDA&amp;"-,Regular"
Rua José Alencar,15 - Santa Cruz 1, Cuiabá/MT
CNPJ: 00.564.373/0001-95&amp;C&amp;10&amp;K01+043&amp;P / &amp;N&amp;R&amp;"-,Negrito"&amp;8&amp;K01+043&amp;A</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4"/>
  <sheetViews>
    <sheetView showGridLines="0" view="pageLayout" zoomScaleNormal="100" workbookViewId="0">
      <selection sqref="A1:C1"/>
    </sheetView>
  </sheetViews>
  <sheetFormatPr defaultRowHeight="12.75" x14ac:dyDescent="0.2"/>
  <cols>
    <col min="1" max="1" width="32.7109375" style="69" customWidth="1"/>
    <col min="2" max="2" width="18.42578125" style="69" customWidth="1"/>
    <col min="3" max="3" width="19.5703125" style="69" customWidth="1"/>
    <col min="4" max="16384" width="9.140625" style="69"/>
  </cols>
  <sheetData>
    <row r="1" spans="1:3" x14ac:dyDescent="0.2">
      <c r="A1" s="190" t="s">
        <v>63</v>
      </c>
      <c r="B1" s="190"/>
      <c r="C1" s="190"/>
    </row>
    <row r="2" spans="1:3" x14ac:dyDescent="0.2">
      <c r="A2" s="191" t="s">
        <v>50</v>
      </c>
      <c r="B2" s="191"/>
      <c r="C2" s="103" t="s">
        <v>51</v>
      </c>
    </row>
    <row r="3" spans="1:3" x14ac:dyDescent="0.2">
      <c r="A3" s="95" t="s">
        <v>52</v>
      </c>
      <c r="B3" s="96"/>
      <c r="C3" s="97">
        <v>0.06</v>
      </c>
    </row>
    <row r="4" spans="1:3" x14ac:dyDescent="0.2">
      <c r="A4" s="95" t="s">
        <v>53</v>
      </c>
      <c r="B4" s="96"/>
      <c r="C4" s="97">
        <v>0.01</v>
      </c>
    </row>
    <row r="5" spans="1:3" x14ac:dyDescent="0.2">
      <c r="A5" s="95" t="s">
        <v>61</v>
      </c>
      <c r="B5" s="96"/>
      <c r="C5" s="97">
        <v>1.2999999999999999E-2</v>
      </c>
    </row>
    <row r="6" spans="1:3" x14ac:dyDescent="0.2">
      <c r="A6" s="95" t="s">
        <v>62</v>
      </c>
      <c r="B6" s="192"/>
      <c r="C6" s="97">
        <v>4.8999999999999998E-3</v>
      </c>
    </row>
    <row r="7" spans="1:3" x14ac:dyDescent="0.2">
      <c r="A7" s="95" t="s">
        <v>60</v>
      </c>
      <c r="B7" s="192"/>
      <c r="C7" s="97">
        <v>8.5000000000000006E-2</v>
      </c>
    </row>
    <row r="8" spans="1:3" x14ac:dyDescent="0.2">
      <c r="A8" s="95"/>
      <c r="B8" s="104" t="s">
        <v>54</v>
      </c>
      <c r="C8" s="105">
        <f>SUM(C3:C7)</f>
        <v>0.1729</v>
      </c>
    </row>
    <row r="9" spans="1:3" x14ac:dyDescent="0.2">
      <c r="A9" s="191" t="s">
        <v>55</v>
      </c>
      <c r="B9" s="191"/>
      <c r="C9" s="103" t="s">
        <v>51</v>
      </c>
    </row>
    <row r="10" spans="1:3" x14ac:dyDescent="0.2">
      <c r="A10" s="98" t="s">
        <v>56</v>
      </c>
      <c r="B10" s="95"/>
      <c r="C10" s="99">
        <v>6.4999999999999997E-3</v>
      </c>
    </row>
    <row r="11" spans="1:3" x14ac:dyDescent="0.2">
      <c r="A11" s="98" t="s">
        <v>57</v>
      </c>
      <c r="B11" s="95"/>
      <c r="C11" s="99">
        <v>0.03</v>
      </c>
    </row>
    <row r="12" spans="1:3" x14ac:dyDescent="0.2">
      <c r="A12" s="98" t="s">
        <v>58</v>
      </c>
      <c r="B12" s="95"/>
      <c r="C12" s="99">
        <f>5%*40%</f>
        <v>2.0000000000000004E-2</v>
      </c>
    </row>
    <row r="13" spans="1:3" x14ac:dyDescent="0.2">
      <c r="A13" s="95"/>
      <c r="B13" s="104" t="s">
        <v>54</v>
      </c>
      <c r="C13" s="105">
        <f>SUM(C10:C12)</f>
        <v>5.6500000000000002E-2</v>
      </c>
    </row>
    <row r="14" spans="1:3" x14ac:dyDescent="0.2">
      <c r="A14" s="106" t="s">
        <v>59</v>
      </c>
      <c r="B14" s="100"/>
      <c r="C14" s="107">
        <f>((((1+C3+C5+C6)*(1+C4)*(1+C7))/(1-C13))-1)</f>
        <v>0.25195200317965005</v>
      </c>
    </row>
    <row r="15" spans="1:3" x14ac:dyDescent="0.2">
      <c r="A15" s="95"/>
      <c r="B15" s="95"/>
      <c r="C15" s="96"/>
    </row>
    <row r="16" spans="1:3" x14ac:dyDescent="0.2">
      <c r="A16" s="95"/>
      <c r="B16" s="95"/>
      <c r="C16" s="96"/>
    </row>
    <row r="17" spans="1:3" x14ac:dyDescent="0.2">
      <c r="A17" s="108"/>
      <c r="B17" s="108"/>
      <c r="C17" s="108"/>
    </row>
    <row r="18" spans="1:3" x14ac:dyDescent="0.2">
      <c r="A18" s="109"/>
      <c r="B18" s="95"/>
      <c r="C18" s="101"/>
    </row>
    <row r="19" spans="1:3" x14ac:dyDescent="0.2">
      <c r="A19" s="109"/>
      <c r="B19" s="95"/>
      <c r="C19" s="101"/>
    </row>
    <row r="20" spans="1:3" x14ac:dyDescent="0.2">
      <c r="A20" s="102"/>
      <c r="B20" s="193"/>
      <c r="C20" s="193"/>
    </row>
    <row r="21" spans="1:3" x14ac:dyDescent="0.2">
      <c r="A21" s="123" t="s">
        <v>42</v>
      </c>
      <c r="B21" s="189"/>
      <c r="C21" s="189"/>
    </row>
    <row r="22" spans="1:3" x14ac:dyDescent="0.2">
      <c r="A22" s="124" t="s">
        <v>47</v>
      </c>
    </row>
    <row r="23" spans="1:3" x14ac:dyDescent="0.2">
      <c r="A23" s="123" t="s">
        <v>48</v>
      </c>
    </row>
    <row r="24" spans="1:3" x14ac:dyDescent="0.2">
      <c r="A24" s="123" t="s">
        <v>49</v>
      </c>
    </row>
  </sheetData>
  <mergeCells count="6">
    <mergeCell ref="B21:C21"/>
    <mergeCell ref="A1:C1"/>
    <mergeCell ref="A2:B2"/>
    <mergeCell ref="B6:B7"/>
    <mergeCell ref="A9:B9"/>
    <mergeCell ref="B20:C20"/>
  </mergeCells>
  <pageMargins left="0.511811024" right="0.511811024" top="1.2864583333333333" bottom="0.78740157499999996" header="0.31496062000000002" footer="0.31496062000000002"/>
  <pageSetup paperSize="9" scale="130" orientation="portrait" r:id="rId1"/>
  <headerFooter>
    <oddHeader>&amp;L&amp;G&amp;R&amp;G</oddHeader>
    <oddFooter>&amp;L&amp;"-,Negrito"&amp;8&amp;K01+034EXCELÊNCIA ENGENHARIA E MEIO AMBIENTE LTDA&amp;"-,Regular"
Rua José Alencar,15 - Santa Cruz 1, Cuiabá/MT
CNPJ: 00.564.373/0001-95&amp;C&amp;8&amp;K01+029&amp;P / &amp;N&amp;R&amp;8&amp;K01+039&amp;A</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E2DEF-3F4A-4974-A9D1-5C14E25DBE61}">
  <dimension ref="A1:C24"/>
  <sheetViews>
    <sheetView showGridLines="0" view="pageLayout" zoomScaleNormal="100" workbookViewId="0">
      <selection sqref="A1:C1"/>
    </sheetView>
  </sheetViews>
  <sheetFormatPr defaultRowHeight="12.75" x14ac:dyDescent="0.2"/>
  <cols>
    <col min="1" max="1" width="32.7109375" style="69" customWidth="1"/>
    <col min="2" max="2" width="18.42578125" style="69" customWidth="1"/>
    <col min="3" max="3" width="19.5703125" style="69" customWidth="1"/>
    <col min="4" max="16384" width="9.140625" style="69"/>
  </cols>
  <sheetData>
    <row r="1" spans="1:3" x14ac:dyDescent="0.2">
      <c r="A1" s="190" t="s">
        <v>63</v>
      </c>
      <c r="B1" s="190"/>
      <c r="C1" s="190"/>
    </row>
    <row r="2" spans="1:3" x14ac:dyDescent="0.2">
      <c r="A2" s="191" t="s">
        <v>50</v>
      </c>
      <c r="B2" s="191"/>
      <c r="C2" s="132" t="s">
        <v>51</v>
      </c>
    </row>
    <row r="3" spans="1:3" x14ac:dyDescent="0.2">
      <c r="A3" s="95" t="s">
        <v>52</v>
      </c>
      <c r="B3" s="96"/>
      <c r="C3" s="97">
        <v>1.4999999999999999E-2</v>
      </c>
    </row>
    <row r="4" spans="1:3" x14ac:dyDescent="0.2">
      <c r="A4" s="95" t="s">
        <v>53</v>
      </c>
      <c r="B4" s="96"/>
      <c r="C4" s="97">
        <v>8.5000000000000006E-3</v>
      </c>
    </row>
    <row r="5" spans="1:3" x14ac:dyDescent="0.2">
      <c r="A5" s="95" t="s">
        <v>61</v>
      </c>
      <c r="B5" s="96"/>
      <c r="C5" s="97">
        <v>5.5999999999999999E-3</v>
      </c>
    </row>
    <row r="6" spans="1:3" x14ac:dyDescent="0.2">
      <c r="A6" s="95" t="s">
        <v>62</v>
      </c>
      <c r="B6" s="192"/>
      <c r="C6" s="97">
        <v>3.0000000000000001E-3</v>
      </c>
    </row>
    <row r="7" spans="1:3" x14ac:dyDescent="0.2">
      <c r="A7" s="95" t="s">
        <v>60</v>
      </c>
      <c r="B7" s="192"/>
      <c r="C7" s="97">
        <v>3.5000000000000003E-2</v>
      </c>
    </row>
    <row r="8" spans="1:3" x14ac:dyDescent="0.2">
      <c r="A8" s="95"/>
      <c r="B8" s="104" t="s">
        <v>54</v>
      </c>
      <c r="C8" s="105">
        <f>SUM(C3:C7)</f>
        <v>6.7100000000000007E-2</v>
      </c>
    </row>
    <row r="9" spans="1:3" x14ac:dyDescent="0.2">
      <c r="A9" s="191" t="s">
        <v>55</v>
      </c>
      <c r="B9" s="191"/>
      <c r="C9" s="132" t="s">
        <v>51</v>
      </c>
    </row>
    <row r="10" spans="1:3" x14ac:dyDescent="0.2">
      <c r="A10" s="98" t="s">
        <v>56</v>
      </c>
      <c r="B10" s="95"/>
      <c r="C10" s="99">
        <v>6.4999999999999997E-3</v>
      </c>
    </row>
    <row r="11" spans="1:3" x14ac:dyDescent="0.2">
      <c r="A11" s="98" t="s">
        <v>57</v>
      </c>
      <c r="B11" s="95"/>
      <c r="C11" s="99">
        <v>0.03</v>
      </c>
    </row>
    <row r="12" spans="1:3" x14ac:dyDescent="0.2">
      <c r="A12" s="98" t="s">
        <v>58</v>
      </c>
      <c r="B12" s="95"/>
      <c r="C12" s="99">
        <v>0</v>
      </c>
    </row>
    <row r="13" spans="1:3" x14ac:dyDescent="0.2">
      <c r="A13" s="95"/>
      <c r="B13" s="104" t="s">
        <v>54</v>
      </c>
      <c r="C13" s="105">
        <f>SUM(C10:C12)</f>
        <v>3.6499999999999998E-2</v>
      </c>
    </row>
    <row r="14" spans="1:3" x14ac:dyDescent="0.2">
      <c r="A14" s="106" t="s">
        <v>59</v>
      </c>
      <c r="B14" s="100"/>
      <c r="C14" s="107">
        <f>((((1+C3+C5+C6)*(1+C4)*(1+C7))/(1-C13))-1)</f>
        <v>0.10890619719771633</v>
      </c>
    </row>
    <row r="15" spans="1:3" x14ac:dyDescent="0.2">
      <c r="A15" s="95"/>
      <c r="B15" s="95"/>
      <c r="C15" s="96"/>
    </row>
    <row r="16" spans="1:3" x14ac:dyDescent="0.2">
      <c r="A16" s="95"/>
      <c r="B16" s="95"/>
      <c r="C16" s="96"/>
    </row>
    <row r="17" spans="1:3" x14ac:dyDescent="0.2">
      <c r="A17" s="108"/>
      <c r="B17" s="108"/>
      <c r="C17" s="108"/>
    </row>
    <row r="18" spans="1:3" x14ac:dyDescent="0.2">
      <c r="A18" s="109"/>
      <c r="B18" s="95"/>
      <c r="C18" s="101"/>
    </row>
    <row r="19" spans="1:3" x14ac:dyDescent="0.2">
      <c r="A19" s="109"/>
      <c r="B19" s="95"/>
      <c r="C19" s="101"/>
    </row>
    <row r="20" spans="1:3" x14ac:dyDescent="0.2">
      <c r="A20" s="102"/>
      <c r="B20" s="193"/>
      <c r="C20" s="193"/>
    </row>
    <row r="21" spans="1:3" x14ac:dyDescent="0.2">
      <c r="A21" s="123" t="s">
        <v>42</v>
      </c>
      <c r="B21" s="189"/>
      <c r="C21" s="189"/>
    </row>
    <row r="22" spans="1:3" x14ac:dyDescent="0.2">
      <c r="A22" s="124" t="s">
        <v>47</v>
      </c>
    </row>
    <row r="23" spans="1:3" x14ac:dyDescent="0.2">
      <c r="A23" s="123" t="s">
        <v>48</v>
      </c>
    </row>
    <row r="24" spans="1:3" x14ac:dyDescent="0.2">
      <c r="A24" s="123" t="s">
        <v>49</v>
      </c>
    </row>
  </sheetData>
  <mergeCells count="6">
    <mergeCell ref="B21:C21"/>
    <mergeCell ref="A1:C1"/>
    <mergeCell ref="A2:B2"/>
    <mergeCell ref="B6:B7"/>
    <mergeCell ref="A9:B9"/>
    <mergeCell ref="B20:C20"/>
  </mergeCells>
  <pageMargins left="0.511811024" right="0.511811024" top="1.2864583333333333" bottom="0.78740157499999996" header="0.31496062000000002" footer="0.31496062000000002"/>
  <pageSetup paperSize="9" scale="130" orientation="portrait" r:id="rId1"/>
  <headerFooter>
    <oddHeader>&amp;L&amp;G&amp;R&amp;G</oddHeader>
    <oddFooter>&amp;L&amp;"-,Negrito"&amp;8&amp;K01+034EXCELÊNCIA ENGENHARIA E MEIO AMBIENTE LTDA&amp;"-,Regular"
Rua José Alencar,15 - Santa Cruz 1, Cuiabá/MT
CNPJ: 00.564.373/0001-95&amp;C&amp;8&amp;K01+029&amp;P / &amp;N&amp;R&amp;8&amp;K01+039&amp;A</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51"/>
  <sheetViews>
    <sheetView showGridLines="0" view="pageLayout" zoomScaleNormal="100" workbookViewId="0">
      <selection sqref="A1:D1"/>
    </sheetView>
  </sheetViews>
  <sheetFormatPr defaultRowHeight="12.75" x14ac:dyDescent="0.2"/>
  <cols>
    <col min="1" max="1" width="13.85546875" style="61" customWidth="1"/>
    <col min="2" max="2" width="48" style="61" customWidth="1"/>
    <col min="3" max="3" width="15.140625" style="61" customWidth="1"/>
    <col min="4" max="4" width="20" style="61" customWidth="1"/>
    <col min="5" max="16384" width="9.140625" style="61"/>
  </cols>
  <sheetData>
    <row r="1" spans="1:4" ht="13.5" thickBot="1" x14ac:dyDescent="0.25">
      <c r="A1" s="199" t="s">
        <v>132</v>
      </c>
      <c r="B1" s="200"/>
      <c r="C1" s="200"/>
      <c r="D1" s="201"/>
    </row>
    <row r="2" spans="1:4" ht="15" customHeight="1" x14ac:dyDescent="0.2">
      <c r="A2" s="202" t="s">
        <v>64</v>
      </c>
      <c r="B2" s="204" t="s">
        <v>3</v>
      </c>
      <c r="C2" s="204" t="s">
        <v>1150</v>
      </c>
      <c r="D2" s="206"/>
    </row>
    <row r="3" spans="1:4" ht="13.5" thickBot="1" x14ac:dyDescent="0.25">
      <c r="A3" s="203"/>
      <c r="B3" s="205"/>
      <c r="C3" s="110" t="s">
        <v>67</v>
      </c>
      <c r="D3" s="111" t="s">
        <v>68</v>
      </c>
    </row>
    <row r="4" spans="1:4" x14ac:dyDescent="0.2">
      <c r="A4" s="194" t="s">
        <v>69</v>
      </c>
      <c r="B4" s="195"/>
      <c r="C4" s="195"/>
      <c r="D4" s="196"/>
    </row>
    <row r="5" spans="1:4" x14ac:dyDescent="0.2">
      <c r="A5" s="112" t="s">
        <v>70</v>
      </c>
      <c r="B5" s="113" t="s">
        <v>71</v>
      </c>
      <c r="C5" s="114">
        <v>0.2</v>
      </c>
      <c r="D5" s="115">
        <v>0.2</v>
      </c>
    </row>
    <row r="6" spans="1:4" x14ac:dyDescent="0.2">
      <c r="A6" s="112" t="s">
        <v>72</v>
      </c>
      <c r="B6" s="113" t="s">
        <v>73</v>
      </c>
      <c r="C6" s="114">
        <v>1.4999999999999999E-2</v>
      </c>
      <c r="D6" s="115">
        <v>1.4999999999999999E-2</v>
      </c>
    </row>
    <row r="7" spans="1:4" x14ac:dyDescent="0.2">
      <c r="A7" s="112" t="s">
        <v>74</v>
      </c>
      <c r="B7" s="113" t="s">
        <v>75</v>
      </c>
      <c r="C7" s="114">
        <v>0.01</v>
      </c>
      <c r="D7" s="115">
        <v>0.01</v>
      </c>
    </row>
    <row r="8" spans="1:4" x14ac:dyDescent="0.2">
      <c r="A8" s="112" t="s">
        <v>76</v>
      </c>
      <c r="B8" s="113" t="s">
        <v>77</v>
      </c>
      <c r="C8" s="114">
        <v>2E-3</v>
      </c>
      <c r="D8" s="115">
        <v>2E-3</v>
      </c>
    </row>
    <row r="9" spans="1:4" x14ac:dyDescent="0.2">
      <c r="A9" s="112" t="s">
        <v>78</v>
      </c>
      <c r="B9" s="113" t="s">
        <v>79</v>
      </c>
      <c r="C9" s="114">
        <v>6.0000000000000001E-3</v>
      </c>
      <c r="D9" s="115">
        <v>6.0000000000000001E-3</v>
      </c>
    </row>
    <row r="10" spans="1:4" x14ac:dyDescent="0.2">
      <c r="A10" s="112" t="s">
        <v>80</v>
      </c>
      <c r="B10" s="113" t="s">
        <v>81</v>
      </c>
      <c r="C10" s="114">
        <v>2.5000000000000001E-2</v>
      </c>
      <c r="D10" s="115">
        <v>2.5000000000000001E-2</v>
      </c>
    </row>
    <row r="11" spans="1:4" x14ac:dyDescent="0.2">
      <c r="A11" s="112" t="s">
        <v>82</v>
      </c>
      <c r="B11" s="113" t="s">
        <v>83</v>
      </c>
      <c r="C11" s="114">
        <v>0.03</v>
      </c>
      <c r="D11" s="115">
        <v>0.03</v>
      </c>
    </row>
    <row r="12" spans="1:4" x14ac:dyDescent="0.2">
      <c r="A12" s="112" t="s">
        <v>84</v>
      </c>
      <c r="B12" s="113" t="s">
        <v>85</v>
      </c>
      <c r="C12" s="114">
        <v>0.08</v>
      </c>
      <c r="D12" s="115">
        <v>0.08</v>
      </c>
    </row>
    <row r="13" spans="1:4" x14ac:dyDescent="0.2">
      <c r="A13" s="112" t="s">
        <v>86</v>
      </c>
      <c r="B13" s="113" t="s">
        <v>87</v>
      </c>
      <c r="C13" s="114">
        <v>0</v>
      </c>
      <c r="D13" s="115">
        <v>0</v>
      </c>
    </row>
    <row r="14" spans="1:4" x14ac:dyDescent="0.2">
      <c r="A14" s="116" t="s">
        <v>88</v>
      </c>
      <c r="B14" s="117" t="s">
        <v>89</v>
      </c>
      <c r="C14" s="118">
        <f>SUM(C5:C13)</f>
        <v>0.36800000000000005</v>
      </c>
      <c r="D14" s="119">
        <f>SUM(D5:D13)</f>
        <v>0.36800000000000005</v>
      </c>
    </row>
    <row r="15" spans="1:4" x14ac:dyDescent="0.2">
      <c r="A15" s="194" t="s">
        <v>90</v>
      </c>
      <c r="B15" s="195"/>
      <c r="C15" s="195"/>
      <c r="D15" s="196"/>
    </row>
    <row r="16" spans="1:4" x14ac:dyDescent="0.2">
      <c r="A16" s="112" t="s">
        <v>91</v>
      </c>
      <c r="B16" s="113" t="s">
        <v>92</v>
      </c>
      <c r="C16" s="114">
        <v>0.17780000000000001</v>
      </c>
      <c r="D16" s="120" t="s">
        <v>93</v>
      </c>
    </row>
    <row r="17" spans="1:4" x14ac:dyDescent="0.2">
      <c r="A17" s="112" t="s">
        <v>94</v>
      </c>
      <c r="B17" s="113" t="s">
        <v>95</v>
      </c>
      <c r="C17" s="114">
        <v>3.6700000000000003E-2</v>
      </c>
      <c r="D17" s="120" t="s">
        <v>93</v>
      </c>
    </row>
    <row r="18" spans="1:4" x14ac:dyDescent="0.2">
      <c r="A18" s="112" t="s">
        <v>96</v>
      </c>
      <c r="B18" s="113" t="s">
        <v>97</v>
      </c>
      <c r="C18" s="114">
        <v>8.9999999999999993E-3</v>
      </c>
      <c r="D18" s="115">
        <v>6.8999999999999999E-3</v>
      </c>
    </row>
    <row r="19" spans="1:4" x14ac:dyDescent="0.2">
      <c r="A19" s="112" t="s">
        <v>98</v>
      </c>
      <c r="B19" s="113" t="s">
        <v>99</v>
      </c>
      <c r="C19" s="114">
        <v>0.1085</v>
      </c>
      <c r="D19" s="115">
        <v>8.3299999999999999E-2</v>
      </c>
    </row>
    <row r="20" spans="1:4" x14ac:dyDescent="0.2">
      <c r="A20" s="112" t="s">
        <v>100</v>
      </c>
      <c r="B20" s="113" t="s">
        <v>101</v>
      </c>
      <c r="C20" s="114">
        <v>6.9999999999999999E-4</v>
      </c>
      <c r="D20" s="115">
        <v>5.9999999999999995E-4</v>
      </c>
    </row>
    <row r="21" spans="1:4" x14ac:dyDescent="0.2">
      <c r="A21" s="112" t="s">
        <v>102</v>
      </c>
      <c r="B21" s="113" t="s">
        <v>103</v>
      </c>
      <c r="C21" s="114">
        <v>7.1999999999999998E-3</v>
      </c>
      <c r="D21" s="115">
        <v>5.5999999999999999E-3</v>
      </c>
    </row>
    <row r="22" spans="1:4" x14ac:dyDescent="0.2">
      <c r="A22" s="112" t="s">
        <v>104</v>
      </c>
      <c r="B22" s="113" t="s">
        <v>105</v>
      </c>
      <c r="C22" s="114">
        <v>1.15E-2</v>
      </c>
      <c r="D22" s="120" t="s">
        <v>93</v>
      </c>
    </row>
    <row r="23" spans="1:4" x14ac:dyDescent="0.2">
      <c r="A23" s="112" t="s">
        <v>106</v>
      </c>
      <c r="B23" s="113" t="s">
        <v>107</v>
      </c>
      <c r="C23" s="114">
        <v>1.1000000000000001E-3</v>
      </c>
      <c r="D23" s="115">
        <v>8.9999999999999998E-4</v>
      </c>
    </row>
    <row r="24" spans="1:4" x14ac:dyDescent="0.2">
      <c r="A24" s="112" t="s">
        <v>108</v>
      </c>
      <c r="B24" s="113" t="s">
        <v>109</v>
      </c>
      <c r="C24" s="114">
        <v>0.1022</v>
      </c>
      <c r="D24" s="115">
        <v>7.85E-2</v>
      </c>
    </row>
    <row r="25" spans="1:4" x14ac:dyDescent="0.2">
      <c r="A25" s="112" t="s">
        <v>110</v>
      </c>
      <c r="B25" s="113" t="s">
        <v>111</v>
      </c>
      <c r="C25" s="114">
        <v>2.9999999999999997E-4</v>
      </c>
      <c r="D25" s="115">
        <v>2.9999999999999997E-4</v>
      </c>
    </row>
    <row r="26" spans="1:4" x14ac:dyDescent="0.2">
      <c r="A26" s="116" t="s">
        <v>112</v>
      </c>
      <c r="B26" s="117" t="s">
        <v>89</v>
      </c>
      <c r="C26" s="118">
        <f>SUM(C16:C25)</f>
        <v>0.45500000000000002</v>
      </c>
      <c r="D26" s="119">
        <f>D25+D24+D23+D21+D20+D19+D18</f>
        <v>0.17609999999999998</v>
      </c>
    </row>
    <row r="27" spans="1:4" x14ac:dyDescent="0.2">
      <c r="A27" s="194" t="s">
        <v>113</v>
      </c>
      <c r="B27" s="195"/>
      <c r="C27" s="195"/>
      <c r="D27" s="196"/>
    </row>
    <row r="28" spans="1:4" x14ac:dyDescent="0.2">
      <c r="A28" s="112" t="s">
        <v>114</v>
      </c>
      <c r="B28" s="113" t="s">
        <v>115</v>
      </c>
      <c r="C28" s="114">
        <v>5.96E-2</v>
      </c>
      <c r="D28" s="115">
        <v>4.58E-2</v>
      </c>
    </row>
    <row r="29" spans="1:4" x14ac:dyDescent="0.2">
      <c r="A29" s="112" t="s">
        <v>116</v>
      </c>
      <c r="B29" s="113" t="s">
        <v>117</v>
      </c>
      <c r="C29" s="114">
        <v>1.4E-3</v>
      </c>
      <c r="D29" s="115">
        <v>1.1000000000000001E-3</v>
      </c>
    </row>
    <row r="30" spans="1:4" x14ac:dyDescent="0.2">
      <c r="A30" s="112" t="s">
        <v>118</v>
      </c>
      <c r="B30" s="113" t="s">
        <v>119</v>
      </c>
      <c r="C30" s="114">
        <v>3.3399999999999999E-2</v>
      </c>
      <c r="D30" s="115">
        <v>2.5700000000000001E-2</v>
      </c>
    </row>
    <row r="31" spans="1:4" x14ac:dyDescent="0.2">
      <c r="A31" s="112" t="s">
        <v>120</v>
      </c>
      <c r="B31" s="113" t="s">
        <v>121</v>
      </c>
      <c r="C31" s="114">
        <v>3.6799999999999999E-2</v>
      </c>
      <c r="D31" s="115">
        <v>2.8299999999999999E-2</v>
      </c>
    </row>
    <row r="32" spans="1:4" x14ac:dyDescent="0.2">
      <c r="A32" s="112" t="s">
        <v>122</v>
      </c>
      <c r="B32" s="113" t="s">
        <v>123</v>
      </c>
      <c r="C32" s="114">
        <v>5.0000000000000001E-3</v>
      </c>
      <c r="D32" s="115">
        <v>3.8999999999999998E-3</v>
      </c>
    </row>
    <row r="33" spans="1:4" x14ac:dyDescent="0.2">
      <c r="A33" s="116" t="s">
        <v>124</v>
      </c>
      <c r="B33" s="117" t="s">
        <v>89</v>
      </c>
      <c r="C33" s="118">
        <f>SUM(C28:C32)</f>
        <v>0.13619999999999999</v>
      </c>
      <c r="D33" s="119">
        <f>SUM(D28:D32)</f>
        <v>0.10479999999999999</v>
      </c>
    </row>
    <row r="34" spans="1:4" x14ac:dyDescent="0.2">
      <c r="A34" s="194" t="s">
        <v>125</v>
      </c>
      <c r="B34" s="195"/>
      <c r="C34" s="195"/>
      <c r="D34" s="196"/>
    </row>
    <row r="35" spans="1:4" x14ac:dyDescent="0.2">
      <c r="A35" s="112" t="s">
        <v>126</v>
      </c>
      <c r="B35" s="113" t="s">
        <v>127</v>
      </c>
      <c r="C35" s="114">
        <v>0.16739999999999999</v>
      </c>
      <c r="D35" s="115">
        <v>6.4799999999999996E-2</v>
      </c>
    </row>
    <row r="36" spans="1:4" ht="25.5" x14ac:dyDescent="0.2">
      <c r="A36" s="112" t="s">
        <v>128</v>
      </c>
      <c r="B36" s="113" t="s">
        <v>129</v>
      </c>
      <c r="C36" s="114">
        <v>5.3E-3</v>
      </c>
      <c r="D36" s="115">
        <v>4.1000000000000003E-3</v>
      </c>
    </row>
    <row r="37" spans="1:4" x14ac:dyDescent="0.2">
      <c r="A37" s="116" t="s">
        <v>130</v>
      </c>
      <c r="B37" s="117" t="s">
        <v>89</v>
      </c>
      <c r="C37" s="118">
        <f>SUM(C35:C36)</f>
        <v>0.17269999999999999</v>
      </c>
      <c r="D37" s="119">
        <f>SUM(D35:D36)</f>
        <v>6.8900000000000003E-2</v>
      </c>
    </row>
    <row r="38" spans="1:4" ht="13.5" thickBot="1" x14ac:dyDescent="0.25">
      <c r="A38" s="197" t="s">
        <v>131</v>
      </c>
      <c r="B38" s="198"/>
      <c r="C38" s="121">
        <f>C37+C33+C26+C14</f>
        <v>1.1319000000000001</v>
      </c>
      <c r="D38" s="121">
        <f>D37+D33+D26+D14</f>
        <v>0.71779999999999999</v>
      </c>
    </row>
    <row r="48" spans="1:4" x14ac:dyDescent="0.2">
      <c r="A48" s="123" t="s">
        <v>42</v>
      </c>
    </row>
    <row r="49" spans="1:1" x14ac:dyDescent="0.2">
      <c r="A49" s="124" t="s">
        <v>47</v>
      </c>
    </row>
    <row r="50" spans="1:1" x14ac:dyDescent="0.2">
      <c r="A50" s="123" t="s">
        <v>48</v>
      </c>
    </row>
    <row r="51" spans="1:1" x14ac:dyDescent="0.2">
      <c r="A51" s="123" t="s">
        <v>49</v>
      </c>
    </row>
  </sheetData>
  <mergeCells count="9">
    <mergeCell ref="A27:D27"/>
    <mergeCell ref="A34:D34"/>
    <mergeCell ref="A38:B38"/>
    <mergeCell ref="A1:D1"/>
    <mergeCell ref="A2:A3"/>
    <mergeCell ref="B2:B3"/>
    <mergeCell ref="C2:D2"/>
    <mergeCell ref="A4:D4"/>
    <mergeCell ref="A15:D15"/>
  </mergeCells>
  <pageMargins left="0.51181102362204722" right="0.51181102362204722" top="0.98958333333333337" bottom="0.98958333333333337" header="0.31496062992125984" footer="0.31496062992125984"/>
  <pageSetup paperSize="9" scale="95" orientation="portrait" r:id="rId1"/>
  <headerFooter>
    <oddHeader>&amp;L&amp;G&amp;R&amp;G</oddHeader>
    <oddFooter>&amp;L&amp;"-,Negrito"&amp;8&amp;K01+034EXCELÊNCIA ENGENHARIA E MEIO AMBIENTE LTDA&amp;"-,Regular"
Rua José Alencar,15 - Santa Cruz 1, Cuiabá/MT
CNPJ: 00.564.373/0001-95&amp;C&amp;6&amp;K01+042&amp;P / &amp;N&amp;R&amp;9&amp;K01+042&amp;A</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8</vt:i4>
      </vt:variant>
    </vt:vector>
  </HeadingPairs>
  <TitlesOfParts>
    <vt:vector size="8" baseType="lpstr">
      <vt:lpstr>CAPA</vt:lpstr>
      <vt:lpstr>PLANILHA RESUMO</vt:lpstr>
      <vt:lpstr>PLANILHA SINTÉTICA</vt:lpstr>
      <vt:lpstr>CRONOGRAMA FÍSICO-FINANCEIRO</vt:lpstr>
      <vt:lpstr>COMPOSIÇÃO DE PREÇO UNITÁRIO</vt:lpstr>
      <vt:lpstr>BDI - Aliquota ISSQN - 5,0%</vt:lpstr>
      <vt:lpstr>BDI DIF - Aliquota ISSQN - 5,0%</vt:lpstr>
      <vt:lpstr>ENCARGOS SOCIAIS</vt:lpstr>
    </vt:vector>
  </TitlesOfParts>
  <Company>Procuradoria Geral de Justiça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wsa</dc:creator>
  <cp:lastModifiedBy>Douglas Feijó</cp:lastModifiedBy>
  <cp:lastPrinted>2022-04-20T21:04:24Z</cp:lastPrinted>
  <dcterms:created xsi:type="dcterms:W3CDTF">2017-03-17T12:38:30Z</dcterms:created>
  <dcterms:modified xsi:type="dcterms:W3CDTF">2022-04-20T21:10:46Z</dcterms:modified>
</cp:coreProperties>
</file>